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7545" windowHeight="10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7" i="1" l="1"/>
  <c r="D61" i="1"/>
  <c r="G58" i="1"/>
  <c r="G65" i="1" l="1"/>
  <c r="F60" i="1" l="1"/>
  <c r="E60" i="1"/>
  <c r="F61" i="1"/>
  <c r="E61" i="1"/>
  <c r="D57" i="1"/>
  <c r="F57" i="1"/>
  <c r="E57" i="1"/>
  <c r="E28" i="1"/>
  <c r="G57" i="1" l="1"/>
  <c r="D51" i="1"/>
  <c r="D50" i="1" s="1"/>
  <c r="F59" i="1"/>
  <c r="E59" i="1"/>
  <c r="G61" i="1"/>
  <c r="G64" i="1"/>
  <c r="D60" i="1" l="1"/>
  <c r="G44" i="1"/>
  <c r="F43" i="1"/>
  <c r="E43" i="1"/>
  <c r="D43" i="1"/>
  <c r="D42" i="1" s="1"/>
  <c r="G47" i="1"/>
  <c r="G46" i="1"/>
  <c r="G45" i="1"/>
  <c r="G60" i="1" l="1"/>
  <c r="D59" i="1"/>
  <c r="G59" i="1" s="1"/>
  <c r="G43" i="1"/>
  <c r="G56" i="1"/>
  <c r="G53" i="1"/>
  <c r="G52" i="1"/>
  <c r="G41" i="1"/>
  <c r="G38" i="1"/>
  <c r="G36" i="1"/>
  <c r="G32" i="1"/>
  <c r="G29" i="1"/>
  <c r="G27" i="1"/>
  <c r="G24" i="1"/>
  <c r="G21" i="1"/>
  <c r="G18" i="1"/>
  <c r="G17" i="1"/>
  <c r="G16" i="1"/>
  <c r="G15" i="1"/>
  <c r="F42" i="1" l="1"/>
  <c r="E42" i="1"/>
  <c r="F14" i="1"/>
  <c r="E14" i="1"/>
  <c r="D14" i="1"/>
  <c r="G14" i="1" l="1"/>
  <c r="G42" i="1"/>
  <c r="F55" i="1"/>
  <c r="F54" i="1" s="1"/>
  <c r="E55" i="1"/>
  <c r="E54" i="1" s="1"/>
  <c r="F51" i="1"/>
  <c r="F50" i="1" s="1"/>
  <c r="E51" i="1"/>
  <c r="E50" i="1" s="1"/>
  <c r="F40" i="1"/>
  <c r="F39" i="1" s="1"/>
  <c r="E40" i="1"/>
  <c r="E39" i="1" s="1"/>
  <c r="F37" i="1"/>
  <c r="E37" i="1"/>
  <c r="F35" i="1"/>
  <c r="E35" i="1"/>
  <c r="F31" i="1"/>
  <c r="F30" i="1" s="1"/>
  <c r="E31" i="1"/>
  <c r="E30" i="1" s="1"/>
  <c r="F28" i="1"/>
  <c r="F26" i="1"/>
  <c r="E26" i="1"/>
  <c r="E25" i="1" s="1"/>
  <c r="F23" i="1"/>
  <c r="E23" i="1"/>
  <c r="F20" i="1"/>
  <c r="F19" i="1" s="1"/>
  <c r="E20" i="1"/>
  <c r="E19" i="1" s="1"/>
  <c r="E49" i="1" l="1"/>
  <c r="F49" i="1"/>
  <c r="F48" i="1"/>
  <c r="E22" i="1"/>
  <c r="E34" i="1"/>
  <c r="E33" i="1" s="1"/>
  <c r="F13" i="1"/>
  <c r="E13" i="1"/>
  <c r="F25" i="1"/>
  <c r="F22" i="1" s="1"/>
  <c r="F34" i="1"/>
  <c r="F33" i="1" s="1"/>
  <c r="E48" i="1"/>
  <c r="D26" i="1"/>
  <c r="G26" i="1" s="1"/>
  <c r="E12" i="1" l="1"/>
  <c r="E67" i="1" s="1"/>
  <c r="F12" i="1"/>
  <c r="F67" i="1" s="1"/>
  <c r="D55" i="1"/>
  <c r="D54" i="1" s="1"/>
  <c r="D49" i="1" s="1"/>
  <c r="D40" i="1"/>
  <c r="D37" i="1"/>
  <c r="G37" i="1" s="1"/>
  <c r="D35" i="1"/>
  <c r="G35" i="1" s="1"/>
  <c r="D31" i="1"/>
  <c r="D28" i="1"/>
  <c r="G28" i="1" s="1"/>
  <c r="D23" i="1"/>
  <c r="D20" i="1"/>
  <c r="D19" i="1" s="1"/>
  <c r="D48" i="1" l="1"/>
  <c r="G23" i="1"/>
  <c r="G55" i="1"/>
  <c r="G54" i="1"/>
  <c r="G19" i="1"/>
  <c r="G20" i="1"/>
  <c r="D30" i="1"/>
  <c r="G30" i="1" s="1"/>
  <c r="G31" i="1"/>
  <c r="D39" i="1"/>
  <c r="G40" i="1"/>
  <c r="G51" i="1"/>
  <c r="D34" i="1"/>
  <c r="D13" i="1"/>
  <c r="D25" i="1"/>
  <c r="D22" i="1" s="1"/>
  <c r="G39" i="1" l="1"/>
  <c r="G50" i="1"/>
  <c r="D33" i="1"/>
  <c r="G33" i="1" s="1"/>
  <c r="G34" i="1"/>
  <c r="G25" i="1"/>
  <c r="G13" i="1"/>
  <c r="D12" i="1" l="1"/>
  <c r="G67" i="1" s="1"/>
  <c r="G22" i="1"/>
  <c r="G48" i="1"/>
  <c r="G49" i="1"/>
  <c r="G12" i="1" l="1"/>
</calcChain>
</file>

<file path=xl/sharedStrings.xml><?xml version="1.0" encoding="utf-8"?>
<sst xmlns="http://schemas.openxmlformats.org/spreadsheetml/2006/main" count="179" uniqueCount="169">
  <si>
    <t>Доходы бюджета Элитовского сельсовета</t>
  </si>
  <si>
    <t>№ строки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</si>
  <si>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</si>
  <si>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</si>
  <si>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доходов, тыс. рублей</t>
  </si>
  <si>
    <t>1.</t>
  </si>
  <si>
    <t>000 1 00 00000 00 0000 000</t>
  </si>
  <si>
    <t>Доходы</t>
  </si>
  <si>
    <t>2.</t>
  </si>
  <si>
    <t>182 1 01 00000 00 0000 000</t>
  </si>
  <si>
    <t>Налоги на прибыль, доходы</t>
  </si>
  <si>
    <t>3.</t>
  </si>
  <si>
    <t>182 1 01 02000 01 0000 110</t>
  </si>
  <si>
    <t>Налог на доходы физических лиц</t>
  </si>
  <si>
    <t>4.</t>
  </si>
  <si>
    <t>182 1 01 02020 01 0000 110</t>
  </si>
  <si>
    <t>8.</t>
  </si>
  <si>
    <t>182 1 05 03000 01 1000 110</t>
  </si>
  <si>
    <t>Единый сельскохозяйственный налог</t>
  </si>
  <si>
    <t>9.</t>
  </si>
  <si>
    <t>182 1 06 00000 00 0000 000</t>
  </si>
  <si>
    <t>Налоги на имущество</t>
  </si>
  <si>
    <t>10.</t>
  </si>
  <si>
    <t>182 1 06 01000 00 0000 110</t>
  </si>
  <si>
    <t>Налог на имущество физических лиц</t>
  </si>
  <si>
    <t>11.</t>
  </si>
  <si>
    <t>182 1 06 01030 10 1000 110</t>
  </si>
  <si>
    <t>Налог на имущество физических лиц, взимаемый по ставкам, применяемым к объектам налогообложения, расположен-ным в границах поселений</t>
  </si>
  <si>
    <t>12.</t>
  </si>
  <si>
    <t>182 1 06 06000 00 0000 110</t>
  </si>
  <si>
    <t>Земельный налог</t>
  </si>
  <si>
    <t>13.</t>
  </si>
  <si>
    <t>182 1 06 06010 00 0000 110</t>
  </si>
  <si>
    <t>Земельный налог, взимаемый по ставкам, установленным в соответствии с пп. 1 п. 1 ст. 394 НК РФ</t>
  </si>
  <si>
    <t>14.</t>
  </si>
  <si>
    <t>182 1 06 06013 10 1000 110</t>
  </si>
  <si>
    <t>Земельный налог, взимаемый по ставкам, установленным в соответствии с пп.1 п.1 ст.394 НК РФ и применяемым к объектам налогообложения, расположен-ным в границах  поселений</t>
  </si>
  <si>
    <t>15.</t>
  </si>
  <si>
    <t>182 1 06 06020 00 0000 110</t>
  </si>
  <si>
    <t>Земельный налог, взимаемый по ставкам, установленным в соответствии с пп. 2 п. 1 ст. 394 НК РФ</t>
  </si>
  <si>
    <t>16.</t>
  </si>
  <si>
    <t>182 1 06 06023 10 1000 110</t>
  </si>
  <si>
    <t>17.</t>
  </si>
  <si>
    <t>000 1 08 00000 00 0000 000</t>
  </si>
  <si>
    <t>Государственная пошлина</t>
  </si>
  <si>
    <t>18.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</si>
  <si>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</si>
  <si>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</si>
  <si>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19.</t>
  </si>
  <si>
    <t>804 1 08 04020 01 0000 110</t>
  </si>
  <si>
    <t>Государственная пошлина за совершение нотариальных действий должностными лицами органов местного самоуправле-ния, уполномоченными в соот-ветствии с законодательными актами Российской Федерации на совершение нотариальных действий</t>
  </si>
  <si>
    <t>20.</t>
  </si>
  <si>
    <t>000 1 11 00000 00 0000 000</t>
  </si>
  <si>
    <t>Доходы от использования имущества, находящегося в государственной и муници-пальной собственности</t>
  </si>
  <si>
    <t>21.</t>
  </si>
  <si>
    <t>000 1 11 05000 00 0000 120</t>
  </si>
  <si>
    <t>Доходы, получаемые в виде арендной либо иной платы за передачу и возмездное пользование государственного и муниципального имущества (за исключением имущества автономных учреждений, а также имущества государствен-ных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</si>
  <si>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</si>
  <si>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23.</t>
  </si>
  <si>
    <t>162 1 11 05010 10 0000 120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</si>
  <si>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</si>
  <si>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24.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</si>
  <si>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</si>
  <si>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само-управления, государственных внебюджетных фондов и созданных ими учреждений (за исключением имущества автономных учреждений)</t>
  </si>
  <si>
    <t>25.</t>
  </si>
  <si>
    <t>804 1 11 05035 10 0000 120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</si>
  <si>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</si>
  <si>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29.</t>
  </si>
  <si>
    <t>000 1 14 00000 00 0000 000</t>
  </si>
  <si>
    <t>Доходы от продажи материальных и нематери-альных активов</t>
  </si>
  <si>
    <t>30.</t>
  </si>
  <si>
    <t>162 1 14 06000 00 0000 430</t>
  </si>
  <si>
    <t>Доходы от продажи земельных участков, находящихся в государственной и муници-пальной собственности (за исключением земельных участков автономных учрежде-ний, а также земельных участков государственных и муниципальных предприятий, в том числе казенных)</t>
  </si>
  <si>
    <t>31.</t>
  </si>
  <si>
    <t>162 1 14 06014 10 0000 430</t>
  </si>
  <si>
    <t>32.</t>
  </si>
  <si>
    <t>000 2 00 00000 00 0000 000</t>
  </si>
  <si>
    <t>Безвозмездные поступления</t>
  </si>
  <si>
    <t>33.</t>
  </si>
  <si>
    <t>000 2 02 00000 00 0000 000</t>
  </si>
  <si>
    <t>Безвозмездные поступления от других уровней бюджетов бюджетной системы РФ</t>
  </si>
  <si>
    <t>34.</t>
  </si>
  <si>
    <t>000 2 02 01000 00 0000 151</t>
  </si>
  <si>
    <t>Дотации бюджетам субъектов РФ и муниципальных образований</t>
  </si>
  <si>
    <t>182 1 05 00000 00 0000 000</t>
  </si>
  <si>
    <t>35.</t>
  </si>
  <si>
    <t>000 2 02 01001 00 0000 151</t>
  </si>
  <si>
    <t>Дотации на выравнивание бюджетной обеспеченности</t>
  </si>
  <si>
    <t>36.</t>
  </si>
  <si>
    <t>804 2 02 01001 10 0000 151</t>
  </si>
  <si>
    <t>Дотации на выравнивание бюджетной обеспеченности поселений из районного ФФП за счет средств районного бюджета</t>
  </si>
  <si>
    <t>37.</t>
  </si>
  <si>
    <t>Дотации на выравнивание бюджетной обеспеченности поселений из районного ФФП за счет средств краевого бюджета</t>
  </si>
  <si>
    <t>38.</t>
  </si>
  <si>
    <t>000 2 02 03000 00 0000 151</t>
  </si>
  <si>
    <t>Субвенции бюджетам субъектов РФ и муниципальных образований</t>
  </si>
  <si>
    <t>39.</t>
  </si>
  <si>
    <t>000 2 02 03015 00 0000 151</t>
  </si>
  <si>
    <t>Субвенции бюджетам на осуществление первичного воинского учета на террито-риях, где отсутствуют военные комиссариаты</t>
  </si>
  <si>
    <t>40.</t>
  </si>
  <si>
    <t>804 2 02 03015 10 0000 151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</si>
  <si>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</si>
  <si>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41.</t>
  </si>
  <si>
    <t>000 2 02 04000 00 0000 151</t>
  </si>
  <si>
    <t>Иные межбюджетные трансферты</t>
  </si>
  <si>
    <t>42.</t>
  </si>
  <si>
    <t>000 2 02 04999 00 0000 151</t>
  </si>
  <si>
    <t>43.</t>
  </si>
  <si>
    <t>000 2 02 04999 10 0000 151</t>
  </si>
  <si>
    <t>44.</t>
  </si>
  <si>
    <t>Межбюджетные трансферты бюджетам поселений на обеспечение деятельности административных комиссий</t>
  </si>
  <si>
    <t>Межбюджетные трансферты бюджетам поселений на проведение аккарицидных обработок</t>
  </si>
  <si>
    <t>45.</t>
  </si>
  <si>
    <t>Итого доходов</t>
  </si>
  <si>
    <t>182 1 01 02010 01 0000 110</t>
  </si>
  <si>
    <t xml:space="preserve">НДФЛ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НК РФ </t>
  </si>
  <si>
    <t>НДФЛ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ст. 227 НК РФ</t>
  </si>
  <si>
    <t>182 1 01 02030 01 0000 110</t>
  </si>
  <si>
    <t>НДФЛ с доходов, полученных физическими лицами, в соответствии со ст. 228 НК РФ</t>
  </si>
  <si>
    <t>НДФЛ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патентав соответствии со ст.227.1 НК РФ</t>
  </si>
  <si>
    <t>162 1 11 05013 10 0000 120</t>
  </si>
  <si>
    <t>Земельный налог, взимаемый по ставкам, установленным в соответствии с пп.2 п.1 ст.394 НК РФ и применяемым к объектам налогообложения, расположенным в границах поселений</t>
  </si>
  <si>
    <t>Акцизы по подакцизным товарам</t>
  </si>
  <si>
    <t>ИТОГО</t>
  </si>
  <si>
    <t>2015 г</t>
  </si>
  <si>
    <t>2016 г</t>
  </si>
  <si>
    <t xml:space="preserve">100 1 03 02000 01 0000 110 </t>
  </si>
  <si>
    <t>100 1 03 02200 01 0000 110</t>
  </si>
  <si>
    <t>100 1 03 02230 01 0000 110</t>
  </si>
  <si>
    <t>100 1 03 02240 01 0000 110</t>
  </si>
  <si>
    <t>100 1 03 02250 01 0000 110</t>
  </si>
  <si>
    <t>100 1 03 02260 01 0000 110</t>
  </si>
  <si>
    <t>804 2 02 03024 10 7514 151</t>
  </si>
  <si>
    <t>5.</t>
  </si>
  <si>
    <t>6.</t>
  </si>
  <si>
    <t>7.</t>
  </si>
  <si>
    <t>22.</t>
  </si>
  <si>
    <t>26.</t>
  </si>
  <si>
    <t>27.</t>
  </si>
  <si>
    <t>28.</t>
  </si>
  <si>
    <t>46.</t>
  </si>
  <si>
    <t>47.</t>
  </si>
  <si>
    <t>48.</t>
  </si>
  <si>
    <t>49.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</si>
  <si>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</si>
  <si>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</si>
  <si>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804 2 02 04999 10 7555 151</t>
  </si>
  <si>
    <t>804 2 02 01001 10 7601 151</t>
  </si>
  <si>
    <t>50.</t>
  </si>
  <si>
    <t>на 2015 год и плановый 2016 - 2017 годов.</t>
  </si>
  <si>
    <t>2017 г</t>
  </si>
  <si>
    <t>182 1 01 02040 01 0000 110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</si>
  <si>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участ-ков автономных учреждений, а также земельных участков госу-дарственных и муниципальных предприятий, в том числе казенных), расположенных в границах поселений</t>
  </si>
  <si>
    <t>804 2 02 04999 10 7508 151</t>
  </si>
  <si>
    <t>Межбюджетные трансферты бюджетам поселений на содержание автомобильных дорог</t>
  </si>
  <si>
    <t>51.</t>
  </si>
  <si>
    <t>52.</t>
  </si>
  <si>
    <t>53.</t>
  </si>
  <si>
    <t>804 2 02 04999 10 7594 151</t>
  </si>
  <si>
    <t>Межбюджетные трансферты бюджетам поселений на ремонт автомобильных дорог</t>
  </si>
  <si>
    <t>54.</t>
  </si>
  <si>
    <t>Приложение № 2</t>
  </si>
  <si>
    <t xml:space="preserve">                 к решению Элитовского сельского Совета депутатов от 15.10.2015 №2-5р О внесении изменений в решение Элитовского сельского Совета депутатов от 18.12.2014 №45-243р "О бюджете Элитовского сельсовета на 2015 год и плановый период 2016-2017 годов"</t>
  </si>
  <si>
    <t>804 2 02 04999 10 1021 151</t>
  </si>
  <si>
    <t>Межбюджетные трансферты бюджетам поселений на региональные выплаты</t>
  </si>
  <si>
    <t>Межбюджетные трансферты бюджетам поселений на выплаты за нагрудный знак</t>
  </si>
  <si>
    <t>55.</t>
  </si>
  <si>
    <t>56.</t>
  </si>
  <si>
    <t>804 2 02 04999 10 1031 151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</si>
</sst>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0" xfId="0" applyFont="1"/>
    <xf numFmtId="0" fontId="9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11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3" fillId="0" borderId="0" xfId="0" applyFont="1"/>
    <xf numFmtId="0" fontId="0" fillId="0" borderId="0" xfId="0" applyFont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5" fillId="0" borderId="0" xfId="0" applyFont="1"/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0" fillId="0" borderId="0" xfId="0" applyFont="1"/>
    <xf numFmtId="0" fontId="17" fillId="0" borderId="0" xfId="0" applyFont="1"/>
    <xf numFmtId="2" fontId="5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/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2" fontId="19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D67" sqref="D67"/>
    </sheetView>
  </sheetViews>
  <sheetFormatPr defaultRowHeight="15" x14ac:dyDescent="0.25"/>
  <cols>
    <col min="1" max="1" width="4.7109375" customWidth="1"/>
    <col min="2" max="2" width="36.28515625" customWidth="1"/>
    <col min="3" max="3" width="49.5703125" customWidth="1"/>
    <col min="4" max="4" width="18.85546875" customWidth="1"/>
    <col min="5" max="5" width="18.140625" customWidth="1"/>
    <col min="6" max="6" width="18.28515625" customWidth="1"/>
    <col min="7" max="7" width="17.85546875" customWidth="1"/>
  </cols>
  <sheetData>
    <row r="1" spans="1:7" x14ac:dyDescent="0.25">
      <c r="A1" s="58" t="s">
        <v>161</v>
      </c>
      <c r="B1" s="58"/>
      <c r="C1" s="58"/>
      <c r="D1" s="58"/>
      <c r="E1" s="58"/>
      <c r="F1" s="58"/>
      <c r="G1" s="58"/>
    </row>
    <row r="2" spans="1:7" ht="35.25" customHeight="1" x14ac:dyDescent="0.25">
      <c r="A2" s="59" t="s">
        <v>162</v>
      </c>
      <c r="B2" s="59"/>
      <c r="C2" s="59"/>
      <c r="D2" s="59"/>
      <c r="E2" s="59"/>
      <c r="F2" s="59"/>
      <c r="G2" s="59"/>
    </row>
    <row r="3" spans="1:7" x14ac:dyDescent="0.25">
      <c r="A3" s="32"/>
      <c r="B3" s="32"/>
      <c r="C3" s="32"/>
      <c r="D3" s="32"/>
    </row>
    <row r="4" spans="1:7" x14ac:dyDescent="0.25">
      <c r="A4" s="2"/>
    </row>
    <row r="5" spans="1:7" ht="18.75" x14ac:dyDescent="0.3">
      <c r="A5" s="54" t="s">
        <v>0</v>
      </c>
      <c r="B5" s="54"/>
      <c r="C5" s="54"/>
      <c r="D5" s="54"/>
    </row>
    <row r="6" spans="1:7" ht="18.75" x14ac:dyDescent="0.3">
      <c r="A6" s="54" t="s">
        <v>149</v>
      </c>
      <c r="B6" s="54"/>
      <c r="C6" s="54"/>
      <c r="D6" s="54"/>
    </row>
    <row r="7" spans="1:7" ht="18.75" x14ac:dyDescent="0.3">
      <c r="A7" s="33"/>
      <c r="B7" s="33"/>
      <c r="C7" s="33"/>
      <c r="D7" s="33"/>
    </row>
    <row r="8" spans="1:7" x14ac:dyDescent="0.25">
      <c r="A8" s="1"/>
    </row>
    <row r="9" spans="1:7" ht="18.75" customHeight="1" x14ac:dyDescent="0.25">
      <c r="A9" s="31" t="s">
        <v>1</v>
      </c>
      <c r="B9" s="31" t="s">
        <v>2</v>
      </c>
      <c r="C9" s="31" t="s">
        <v>3</v>
      </c>
      <c r="D9" s="55" t="s">
        <v>4</v>
      </c>
      <c r="E9" s="56"/>
      <c r="F9" s="56"/>
      <c r="G9" s="57"/>
    </row>
    <row r="10" spans="1:7" ht="44.25" customHeight="1" x14ac:dyDescent="0.25">
      <c r="A10" s="31"/>
      <c r="B10" s="31"/>
      <c r="C10" s="31"/>
      <c r="D10" s="37" t="s">
        <v>124</v>
      </c>
      <c r="E10" s="37" t="s">
        <v>125</v>
      </c>
      <c r="F10" s="37" t="s">
        <v>150</v>
      </c>
      <c r="G10" s="36" t="s">
        <v>123</v>
      </c>
    </row>
    <row r="11" spans="1:7" x14ac:dyDescent="0.25">
      <c r="A11" s="4"/>
      <c r="B11" s="3">
        <v>1</v>
      </c>
      <c r="C11" s="3">
        <v>2</v>
      </c>
      <c r="D11" s="3">
        <v>3</v>
      </c>
      <c r="E11" s="3">
        <v>3</v>
      </c>
      <c r="F11" s="3">
        <v>3</v>
      </c>
      <c r="G11" s="35"/>
    </row>
    <row r="12" spans="1:7" s="14" customFormat="1" ht="22.5" customHeight="1" x14ac:dyDescent="0.35">
      <c r="A12" s="12" t="s">
        <v>5</v>
      </c>
      <c r="B12" s="12" t="s">
        <v>6</v>
      </c>
      <c r="C12" s="13" t="s">
        <v>7</v>
      </c>
      <c r="D12" s="26">
        <f>SUM(D13+D19+D22+D30+D33+D39+D42)</f>
        <v>28115.599999999999</v>
      </c>
      <c r="E12" s="26">
        <f t="shared" ref="E12:F12" si="0">SUM(E13+E19+E22+E30+E33+E39+E42)</f>
        <v>29976.399999999998</v>
      </c>
      <c r="F12" s="26">
        <f t="shared" si="0"/>
        <v>30369.3</v>
      </c>
      <c r="G12" s="38">
        <f>SUM(D12:F12)</f>
        <v>88461.3</v>
      </c>
    </row>
    <row r="13" spans="1:7" s="21" customFormat="1" ht="20.25" customHeight="1" x14ac:dyDescent="0.25">
      <c r="A13" s="19" t="s">
        <v>8</v>
      </c>
      <c r="B13" s="19" t="s">
        <v>9</v>
      </c>
      <c r="C13" s="20" t="s">
        <v>10</v>
      </c>
      <c r="D13" s="39">
        <f>D14</f>
        <v>3906.5</v>
      </c>
      <c r="E13" s="39">
        <f t="shared" ref="E13:F13" si="1">E14</f>
        <v>4133.6000000000004</v>
      </c>
      <c r="F13" s="39">
        <f t="shared" si="1"/>
        <v>4371.8999999999996</v>
      </c>
      <c r="G13" s="40">
        <f t="shared" ref="G13:G56" si="2">SUM(D13:F13)</f>
        <v>12412</v>
      </c>
    </row>
    <row r="14" spans="1:7" s="10" customFormat="1" ht="22.5" customHeight="1" x14ac:dyDescent="0.25">
      <c r="A14" s="23" t="s">
        <v>11</v>
      </c>
      <c r="B14" s="23" t="s">
        <v>12</v>
      </c>
      <c r="C14" s="9" t="s">
        <v>13</v>
      </c>
      <c r="D14" s="39">
        <f>SUM(D15:D18)</f>
        <v>3906.5</v>
      </c>
      <c r="E14" s="39">
        <f t="shared" ref="E14:F14" si="3">SUM(E15:E18)</f>
        <v>4133.6000000000004</v>
      </c>
      <c r="F14" s="39">
        <f t="shared" si="3"/>
        <v>4371.8999999999996</v>
      </c>
      <c r="G14" s="40">
        <f t="shared" si="2"/>
        <v>12412</v>
      </c>
    </row>
    <row r="15" spans="1:7" s="10" customFormat="1" ht="75" customHeight="1" x14ac:dyDescent="0.25">
      <c r="A15" s="23" t="s">
        <v>14</v>
      </c>
      <c r="B15" s="8" t="s">
        <v>114</v>
      </c>
      <c r="C15" s="9" t="s">
        <v>115</v>
      </c>
      <c r="D15" s="39">
        <v>3742.3</v>
      </c>
      <c r="E15" s="39">
        <v>3961.2</v>
      </c>
      <c r="F15" s="39">
        <v>4190.8999999999996</v>
      </c>
      <c r="G15" s="40">
        <f t="shared" si="2"/>
        <v>11894.4</v>
      </c>
    </row>
    <row r="16" spans="1:7" s="10" customFormat="1" ht="131.25" customHeight="1" x14ac:dyDescent="0.25">
      <c r="A16" s="8" t="s">
        <v>133</v>
      </c>
      <c r="B16" s="8" t="s">
        <v>15</v>
      </c>
      <c r="C16" s="9" t="s">
        <v>116</v>
      </c>
      <c r="D16" s="39">
        <v>4.5999999999999996</v>
      </c>
      <c r="E16" s="39">
        <v>4.8</v>
      </c>
      <c r="F16" s="39">
        <v>5</v>
      </c>
      <c r="G16" s="40">
        <f t="shared" si="2"/>
        <v>14.399999999999999</v>
      </c>
    </row>
    <row r="17" spans="1:7" s="10" customFormat="1" ht="48" customHeight="1" x14ac:dyDescent="0.25">
      <c r="A17" s="8" t="s">
        <v>134</v>
      </c>
      <c r="B17" s="8" t="s">
        <v>117</v>
      </c>
      <c r="C17" s="9" t="s">
        <v>118</v>
      </c>
      <c r="D17" s="39">
        <v>159.6</v>
      </c>
      <c r="E17" s="39">
        <v>167.6</v>
      </c>
      <c r="F17" s="39">
        <v>176</v>
      </c>
      <c r="G17" s="40">
        <f t="shared" si="2"/>
        <v>503.2</v>
      </c>
    </row>
    <row r="18" spans="1:7" s="10" customFormat="1" ht="113.25" customHeight="1" x14ac:dyDescent="0.25">
      <c r="A18" s="8" t="s">
        <v>135</v>
      </c>
      <c r="B18" s="8" t="s">
        <v>151</v>
      </c>
      <c r="C18" s="9" t="s">
        <v>119</v>
      </c>
      <c r="D18" s="39"/>
      <c r="E18" s="39"/>
      <c r="F18" s="39"/>
      <c r="G18" s="40">
        <f t="shared" si="2"/>
        <v>0</v>
      </c>
    </row>
    <row r="19" spans="1:7" s="25" customFormat="1" ht="19.5" customHeight="1" x14ac:dyDescent="0.25">
      <c r="A19" s="19" t="s">
        <v>16</v>
      </c>
      <c r="B19" s="19" t="s">
        <v>84</v>
      </c>
      <c r="C19" s="20" t="s">
        <v>18</v>
      </c>
      <c r="D19" s="39">
        <f>D20</f>
        <v>0</v>
      </c>
      <c r="E19" s="39">
        <f t="shared" ref="E19:F19" si="4">E20</f>
        <v>0</v>
      </c>
      <c r="F19" s="39">
        <f t="shared" si="4"/>
        <v>0</v>
      </c>
      <c r="G19" s="40">
        <f t="shared" si="2"/>
        <v>0</v>
      </c>
    </row>
    <row r="20" spans="1:7" s="10" customFormat="1" ht="15.75" customHeight="1" x14ac:dyDescent="0.25">
      <c r="A20" s="23" t="s">
        <v>19</v>
      </c>
      <c r="B20" s="23" t="s">
        <v>17</v>
      </c>
      <c r="C20" s="9" t="s">
        <v>18</v>
      </c>
      <c r="D20" s="39">
        <f>SUM(D21)</f>
        <v>0</v>
      </c>
      <c r="E20" s="39">
        <f t="shared" ref="E20:F20" si="5">SUM(E21)</f>
        <v>0</v>
      </c>
      <c r="F20" s="39">
        <f t="shared" si="5"/>
        <v>0</v>
      </c>
      <c r="G20" s="40">
        <f t="shared" si="2"/>
        <v>0</v>
      </c>
    </row>
    <row r="21" spans="1:7" ht="23.25" customHeight="1" x14ac:dyDescent="0.25">
      <c r="A21" s="4" t="s">
        <v>22</v>
      </c>
      <c r="B21" s="4" t="s">
        <v>17</v>
      </c>
      <c r="C21" s="7" t="s">
        <v>18</v>
      </c>
      <c r="D21" s="41"/>
      <c r="E21" s="41"/>
      <c r="F21" s="41"/>
      <c r="G21" s="40">
        <f t="shared" si="2"/>
        <v>0</v>
      </c>
    </row>
    <row r="22" spans="1:7" s="21" customFormat="1" ht="22.5" customHeight="1" x14ac:dyDescent="0.25">
      <c r="A22" s="19" t="s">
        <v>25</v>
      </c>
      <c r="B22" s="19" t="s">
        <v>20</v>
      </c>
      <c r="C22" s="20" t="s">
        <v>21</v>
      </c>
      <c r="D22" s="39">
        <f>SUM(D23+D25)</f>
        <v>23675.5</v>
      </c>
      <c r="E22" s="39">
        <f t="shared" ref="E22:F22" si="6">SUM(E23+E25)</f>
        <v>24122.5</v>
      </c>
      <c r="F22" s="39">
        <f t="shared" si="6"/>
        <v>24358.799999999999</v>
      </c>
      <c r="G22" s="40">
        <f t="shared" si="2"/>
        <v>72156.800000000003</v>
      </c>
    </row>
    <row r="23" spans="1:7" s="11" customFormat="1" ht="20.25" customHeight="1" x14ac:dyDescent="0.25">
      <c r="A23" s="23" t="s">
        <v>28</v>
      </c>
      <c r="B23" s="23" t="s">
        <v>23</v>
      </c>
      <c r="C23" s="9" t="s">
        <v>24</v>
      </c>
      <c r="D23" s="39">
        <f>SUM(D24)</f>
        <v>1928.5</v>
      </c>
      <c r="E23" s="39">
        <f t="shared" ref="E23:F23" si="7">SUM(E24)</f>
        <v>2015</v>
      </c>
      <c r="F23" s="39">
        <f t="shared" si="7"/>
        <v>2032</v>
      </c>
      <c r="G23" s="40">
        <f t="shared" si="2"/>
        <v>5975.5</v>
      </c>
    </row>
    <row r="24" spans="1:7" ht="47.25" customHeight="1" x14ac:dyDescent="0.25">
      <c r="A24" s="4" t="s">
        <v>31</v>
      </c>
      <c r="B24" s="4" t="s">
        <v>26</v>
      </c>
      <c r="C24" s="7" t="s">
        <v>27</v>
      </c>
      <c r="D24" s="41">
        <v>1928.5</v>
      </c>
      <c r="E24" s="41">
        <v>2015</v>
      </c>
      <c r="F24" s="41">
        <v>2032</v>
      </c>
      <c r="G24" s="40">
        <f t="shared" si="2"/>
        <v>5975.5</v>
      </c>
    </row>
    <row r="25" spans="1:7" s="21" customFormat="1" ht="24" customHeight="1" x14ac:dyDescent="0.25">
      <c r="A25" s="19" t="s">
        <v>34</v>
      </c>
      <c r="B25" s="19" t="s">
        <v>29</v>
      </c>
      <c r="C25" s="20" t="s">
        <v>30</v>
      </c>
      <c r="D25" s="39">
        <f>SUM(D26+D28)</f>
        <v>21747</v>
      </c>
      <c r="E25" s="39">
        <f>SUM(E26+E28)</f>
        <v>22107.5</v>
      </c>
      <c r="F25" s="39">
        <f t="shared" ref="F25" si="8">SUM(F26+F28)</f>
        <v>22326.799999999999</v>
      </c>
      <c r="G25" s="40">
        <f t="shared" si="2"/>
        <v>66181.3</v>
      </c>
    </row>
    <row r="26" spans="1:7" s="11" customFormat="1" ht="45" customHeight="1" x14ac:dyDescent="0.25">
      <c r="A26" s="23" t="s">
        <v>37</v>
      </c>
      <c r="B26" s="23" t="s">
        <v>32</v>
      </c>
      <c r="C26" s="9" t="s">
        <v>33</v>
      </c>
      <c r="D26" s="39">
        <f>SUM(D27)</f>
        <v>14692</v>
      </c>
      <c r="E26" s="39">
        <f t="shared" ref="E26:F26" si="9">SUM(E27)</f>
        <v>14793</v>
      </c>
      <c r="F26" s="39">
        <f t="shared" si="9"/>
        <v>14941</v>
      </c>
      <c r="G26" s="40">
        <f t="shared" si="2"/>
        <v>44426</v>
      </c>
    </row>
    <row r="27" spans="1:7" ht="59.25" customHeight="1" x14ac:dyDescent="0.25">
      <c r="A27" s="4" t="s">
        <v>40</v>
      </c>
      <c r="B27" s="4" t="s">
        <v>35</v>
      </c>
      <c r="C27" s="7" t="s">
        <v>36</v>
      </c>
      <c r="D27" s="41">
        <v>14692</v>
      </c>
      <c r="E27" s="41">
        <v>14793</v>
      </c>
      <c r="F27" s="41">
        <v>14941</v>
      </c>
      <c r="G27" s="40">
        <f t="shared" si="2"/>
        <v>44426</v>
      </c>
    </row>
    <row r="28" spans="1:7" s="11" customFormat="1" ht="45.75" customHeight="1" x14ac:dyDescent="0.25">
      <c r="A28" s="23" t="s">
        <v>42</v>
      </c>
      <c r="B28" s="23" t="s">
        <v>38</v>
      </c>
      <c r="C28" s="9" t="s">
        <v>39</v>
      </c>
      <c r="D28" s="39">
        <f>SUM(D29)</f>
        <v>7055</v>
      </c>
      <c r="E28" s="39">
        <f t="shared" ref="E28:F28" si="10">SUM(E29)</f>
        <v>7314.5</v>
      </c>
      <c r="F28" s="39">
        <f t="shared" si="10"/>
        <v>7385.8</v>
      </c>
      <c r="G28" s="40">
        <f t="shared" si="2"/>
        <v>21755.3</v>
      </c>
    </row>
    <row r="29" spans="1:7" ht="69" customHeight="1" x14ac:dyDescent="0.25">
      <c r="A29" s="4" t="s">
        <v>45</v>
      </c>
      <c r="B29" s="4" t="s">
        <v>41</v>
      </c>
      <c r="C29" s="7" t="s">
        <v>121</v>
      </c>
      <c r="D29" s="41">
        <v>7055</v>
      </c>
      <c r="E29" s="41">
        <v>7314.5</v>
      </c>
      <c r="F29" s="41">
        <v>7385.8</v>
      </c>
      <c r="G29" s="40">
        <f t="shared" si="2"/>
        <v>21755.3</v>
      </c>
    </row>
    <row r="30" spans="1:7" s="21" customFormat="1" ht="15.75" x14ac:dyDescent="0.25">
      <c r="A30" s="19" t="s">
        <v>48</v>
      </c>
      <c r="B30" s="19" t="s">
        <v>43</v>
      </c>
      <c r="C30" s="20" t="s">
        <v>44</v>
      </c>
      <c r="D30" s="39">
        <f>SUM(D31)</f>
        <v>13.8</v>
      </c>
      <c r="E30" s="39">
        <f t="shared" ref="E30:F31" si="11">SUM(E31)</f>
        <v>15.2</v>
      </c>
      <c r="F30" s="39">
        <f t="shared" si="11"/>
        <v>16.5</v>
      </c>
      <c r="G30" s="40">
        <f t="shared" si="2"/>
        <v>45.5</v>
      </c>
    </row>
    <row r="31" spans="1:7" s="11" customFormat="1" ht="61.5" customHeight="1" x14ac:dyDescent="0.25">
      <c r="A31" s="23" t="s">
        <v>51</v>
      </c>
      <c r="B31" s="23" t="s">
        <v>46</v>
      </c>
      <c r="C31" s="9" t="s">
        <v>47</v>
      </c>
      <c r="D31" s="39">
        <f>SUM(D32)</f>
        <v>13.8</v>
      </c>
      <c r="E31" s="39">
        <f t="shared" si="11"/>
        <v>15.2</v>
      </c>
      <c r="F31" s="39">
        <f t="shared" si="11"/>
        <v>16.5</v>
      </c>
      <c r="G31" s="40">
        <f t="shared" si="2"/>
        <v>45.5</v>
      </c>
    </row>
    <row r="32" spans="1:7" ht="89.25" customHeight="1" x14ac:dyDescent="0.25">
      <c r="A32" s="4" t="s">
        <v>54</v>
      </c>
      <c r="B32" s="4" t="s">
        <v>49</v>
      </c>
      <c r="C32" s="7" t="s">
        <v>50</v>
      </c>
      <c r="D32" s="41">
        <v>13.8</v>
      </c>
      <c r="E32" s="41">
        <v>15.2</v>
      </c>
      <c r="F32" s="41">
        <v>16.5</v>
      </c>
      <c r="G32" s="40">
        <f t="shared" si="2"/>
        <v>45.5</v>
      </c>
    </row>
    <row r="33" spans="1:7" s="21" customFormat="1" ht="47.25" x14ac:dyDescent="0.25">
      <c r="A33" s="19" t="s">
        <v>136</v>
      </c>
      <c r="B33" s="19" t="s">
        <v>52</v>
      </c>
      <c r="C33" s="20" t="s">
        <v>53</v>
      </c>
      <c r="D33" s="39">
        <f>SUM(D34)</f>
        <v>0</v>
      </c>
      <c r="E33" s="39">
        <f t="shared" ref="E33:F33" si="12">SUM(E34)</f>
        <v>753.1</v>
      </c>
      <c r="F33" s="39">
        <f t="shared" si="12"/>
        <v>766.5</v>
      </c>
      <c r="G33" s="40">
        <f t="shared" si="2"/>
        <v>1519.6</v>
      </c>
    </row>
    <row r="34" spans="1:7" s="11" customFormat="1" ht="104.25" customHeight="1" x14ac:dyDescent="0.25">
      <c r="A34" s="23" t="s">
        <v>58</v>
      </c>
      <c r="B34" s="23" t="s">
        <v>55</v>
      </c>
      <c r="C34" s="9" t="s">
        <v>56</v>
      </c>
      <c r="D34" s="39">
        <f>SUM(D35+D37)</f>
        <v>0</v>
      </c>
      <c r="E34" s="39">
        <f t="shared" ref="E34:F34" si="13">SUM(E35+E37)</f>
        <v>753.1</v>
      </c>
      <c r="F34" s="39">
        <f t="shared" si="13"/>
        <v>766.5</v>
      </c>
      <c r="G34" s="40">
        <f t="shared" si="2"/>
        <v>1519.6</v>
      </c>
    </row>
    <row r="35" spans="1:7" s="11" customFormat="1" ht="101.25" customHeight="1" x14ac:dyDescent="0.25">
      <c r="A35" s="23" t="s">
        <v>61</v>
      </c>
      <c r="B35" s="23" t="s">
        <v>59</v>
      </c>
      <c r="C35" s="9" t="s">
        <v>57</v>
      </c>
      <c r="D35" s="39">
        <f>SUM(D36)</f>
        <v>0</v>
      </c>
      <c r="E35" s="39">
        <f t="shared" ref="E35:F35" si="14">SUM(E36)</f>
        <v>753.1</v>
      </c>
      <c r="F35" s="39">
        <f t="shared" si="14"/>
        <v>766.5</v>
      </c>
      <c r="G35" s="40">
        <f t="shared" si="2"/>
        <v>1519.6</v>
      </c>
    </row>
    <row r="36" spans="1:7" ht="90" x14ac:dyDescent="0.25">
      <c r="A36" s="4" t="s">
        <v>64</v>
      </c>
      <c r="B36" s="4" t="s">
        <v>120</v>
      </c>
      <c r="C36" s="7" t="s">
        <v>60</v>
      </c>
      <c r="D36" s="41">
        <v>0</v>
      </c>
      <c r="E36" s="41">
        <v>753.1</v>
      </c>
      <c r="F36" s="41">
        <v>766.5</v>
      </c>
      <c r="G36" s="40">
        <f t="shared" si="2"/>
        <v>1519.6</v>
      </c>
    </row>
    <row r="37" spans="1:7" s="11" customFormat="1" ht="108.75" customHeight="1" x14ac:dyDescent="0.25">
      <c r="A37" s="23" t="s">
        <v>137</v>
      </c>
      <c r="B37" s="23" t="s">
        <v>62</v>
      </c>
      <c r="C37" s="9" t="s">
        <v>63</v>
      </c>
      <c r="D37" s="39">
        <f>SUM(D38)</f>
        <v>0</v>
      </c>
      <c r="E37" s="39">
        <f t="shared" ref="E37:F37" si="15">SUM(E38)</f>
        <v>0</v>
      </c>
      <c r="F37" s="39">
        <f t="shared" si="15"/>
        <v>0</v>
      </c>
      <c r="G37" s="40">
        <f t="shared" si="2"/>
        <v>0</v>
      </c>
    </row>
    <row r="38" spans="1:7" ht="77.25" customHeight="1" x14ac:dyDescent="0.25">
      <c r="A38" s="4" t="s">
        <v>138</v>
      </c>
      <c r="B38" s="4" t="s">
        <v>65</v>
      </c>
      <c r="C38" s="7" t="s">
        <v>66</v>
      </c>
      <c r="D38" s="41">
        <v>0</v>
      </c>
      <c r="E38" s="41"/>
      <c r="F38" s="41"/>
      <c r="G38" s="40">
        <f t="shared" si="2"/>
        <v>0</v>
      </c>
    </row>
    <row r="39" spans="1:7" s="21" customFormat="1" ht="33.75" customHeight="1" x14ac:dyDescent="0.25">
      <c r="A39" s="19" t="s">
        <v>139</v>
      </c>
      <c r="B39" s="19" t="s">
        <v>68</v>
      </c>
      <c r="C39" s="20" t="s">
        <v>69</v>
      </c>
      <c r="D39" s="39">
        <f>SUM(D40)</f>
        <v>0</v>
      </c>
      <c r="E39" s="39">
        <f t="shared" ref="E39:F42" si="16">SUM(E40)</f>
        <v>346.7</v>
      </c>
      <c r="F39" s="39">
        <f t="shared" si="16"/>
        <v>346.7</v>
      </c>
      <c r="G39" s="40">
        <f t="shared" si="2"/>
        <v>693.4</v>
      </c>
    </row>
    <row r="40" spans="1:7" s="18" customFormat="1" ht="101.25" customHeight="1" x14ac:dyDescent="0.25">
      <c r="A40" s="22" t="s">
        <v>67</v>
      </c>
      <c r="B40" s="22" t="s">
        <v>71</v>
      </c>
      <c r="C40" s="6" t="s">
        <v>72</v>
      </c>
      <c r="D40" s="41">
        <f>SUM(D41)</f>
        <v>0</v>
      </c>
      <c r="E40" s="41">
        <f t="shared" si="16"/>
        <v>346.7</v>
      </c>
      <c r="F40" s="41">
        <f t="shared" si="16"/>
        <v>346.7</v>
      </c>
      <c r="G40" s="40">
        <f t="shared" si="2"/>
        <v>693.4</v>
      </c>
    </row>
    <row r="41" spans="1:7" ht="108.75" customHeight="1" x14ac:dyDescent="0.25">
      <c r="A41" s="4" t="s">
        <v>70</v>
      </c>
      <c r="B41" s="4" t="s">
        <v>74</v>
      </c>
      <c r="C41" s="7" t="s">
        <v>152</v>
      </c>
      <c r="D41" s="41">
        <v>0</v>
      </c>
      <c r="E41" s="41">
        <v>346.7</v>
      </c>
      <c r="F41" s="41">
        <v>346.7</v>
      </c>
      <c r="G41" s="40">
        <f t="shared" si="2"/>
        <v>693.4</v>
      </c>
    </row>
    <row r="42" spans="1:7" ht="108.75" customHeight="1" x14ac:dyDescent="0.25">
      <c r="A42" s="4" t="s">
        <v>73</v>
      </c>
      <c r="B42" s="19" t="s">
        <v>126</v>
      </c>
      <c r="C42" s="20" t="s">
        <v>122</v>
      </c>
      <c r="D42" s="39">
        <f>SUM(D43)</f>
        <v>519.80000000000007</v>
      </c>
      <c r="E42" s="39">
        <f t="shared" si="16"/>
        <v>605.30000000000007</v>
      </c>
      <c r="F42" s="39">
        <f t="shared" si="16"/>
        <v>508.9</v>
      </c>
      <c r="G42" s="40">
        <f t="shared" ref="G42:G47" si="17">SUM(D42:F42)</f>
        <v>1634</v>
      </c>
    </row>
    <row r="43" spans="1:7" ht="108.75" customHeight="1" x14ac:dyDescent="0.25">
      <c r="A43" s="4" t="s">
        <v>75</v>
      </c>
      <c r="B43" s="22" t="s">
        <v>127</v>
      </c>
      <c r="C43" s="20" t="s">
        <v>122</v>
      </c>
      <c r="D43" s="43">
        <f>SUM(D44:D47)</f>
        <v>519.80000000000007</v>
      </c>
      <c r="E43" s="43">
        <f>SUM(E44:E47)</f>
        <v>605.30000000000007</v>
      </c>
      <c r="F43" s="43">
        <f>SUM(F44:F47)</f>
        <v>508.9</v>
      </c>
      <c r="G43" s="40">
        <f t="shared" si="17"/>
        <v>1634</v>
      </c>
    </row>
    <row r="44" spans="1:7" ht="108.75" customHeight="1" x14ac:dyDescent="0.25">
      <c r="A44" s="4" t="s">
        <v>78</v>
      </c>
      <c r="B44" s="45" t="s">
        <v>128</v>
      </c>
      <c r="C44" s="34" t="s">
        <v>122</v>
      </c>
      <c r="D44" s="41">
        <v>159</v>
      </c>
      <c r="E44" s="41">
        <v>182.6</v>
      </c>
      <c r="F44" s="41">
        <v>153.6</v>
      </c>
      <c r="G44" s="40">
        <f t="shared" si="17"/>
        <v>495.20000000000005</v>
      </c>
    </row>
    <row r="45" spans="1:7" ht="108.75" customHeight="1" x14ac:dyDescent="0.25">
      <c r="A45" s="4" t="s">
        <v>81</v>
      </c>
      <c r="B45" s="45" t="s">
        <v>129</v>
      </c>
      <c r="C45" s="34" t="s">
        <v>122</v>
      </c>
      <c r="D45" s="41">
        <v>5.9</v>
      </c>
      <c r="E45" s="41">
        <v>4.9000000000000004</v>
      </c>
      <c r="F45" s="41">
        <v>4.0999999999999996</v>
      </c>
      <c r="G45" s="40">
        <f t="shared" si="17"/>
        <v>14.9</v>
      </c>
    </row>
    <row r="46" spans="1:7" ht="108.75" customHeight="1" x14ac:dyDescent="0.25">
      <c r="A46" s="4" t="s">
        <v>85</v>
      </c>
      <c r="B46" s="45" t="s">
        <v>130</v>
      </c>
      <c r="C46" s="34" t="s">
        <v>122</v>
      </c>
      <c r="D46" s="41">
        <v>348.2</v>
      </c>
      <c r="E46" s="41">
        <v>412.2</v>
      </c>
      <c r="F46" s="41">
        <v>346.5</v>
      </c>
      <c r="G46" s="40">
        <f t="shared" si="17"/>
        <v>1106.9000000000001</v>
      </c>
    </row>
    <row r="47" spans="1:7" ht="108.75" customHeight="1" x14ac:dyDescent="0.25">
      <c r="A47" s="4" t="s">
        <v>88</v>
      </c>
      <c r="B47" s="45" t="s">
        <v>131</v>
      </c>
      <c r="C47" s="34" t="s">
        <v>122</v>
      </c>
      <c r="D47" s="41">
        <v>6.7</v>
      </c>
      <c r="E47" s="41">
        <v>5.6</v>
      </c>
      <c r="F47" s="41">
        <v>4.7</v>
      </c>
      <c r="G47" s="40">
        <f t="shared" si="17"/>
        <v>17</v>
      </c>
    </row>
    <row r="48" spans="1:7" s="17" customFormat="1" ht="20.25" customHeight="1" x14ac:dyDescent="0.35">
      <c r="A48" s="15" t="s">
        <v>91</v>
      </c>
      <c r="B48" s="15" t="s">
        <v>76</v>
      </c>
      <c r="C48" s="16" t="s">
        <v>77</v>
      </c>
      <c r="D48" s="52">
        <f>SUM(D49)</f>
        <v>5436.4793300000001</v>
      </c>
      <c r="E48" s="27">
        <f t="shared" ref="E48" si="18">SUM(E49)</f>
        <v>871.5</v>
      </c>
      <c r="F48" s="27">
        <f>SUM(F49)</f>
        <v>858.30000000000007</v>
      </c>
      <c r="G48" s="38">
        <f t="shared" si="2"/>
        <v>7166.2793300000003</v>
      </c>
    </row>
    <row r="49" spans="1:7" s="11" customFormat="1" ht="32.25" customHeight="1" x14ac:dyDescent="0.25">
      <c r="A49" s="23" t="s">
        <v>93</v>
      </c>
      <c r="B49" s="23" t="s">
        <v>79</v>
      </c>
      <c r="C49" s="20" t="s">
        <v>80</v>
      </c>
      <c r="D49" s="51">
        <f>SUM(D50+D54+D59+D57)</f>
        <v>5436.4793300000001</v>
      </c>
      <c r="E49" s="39">
        <f>SUM(E50+E54+E59+E57)</f>
        <v>871.5</v>
      </c>
      <c r="F49" s="39">
        <f>SUM(F50+F54+F59+F57)</f>
        <v>858.30000000000007</v>
      </c>
      <c r="G49" s="40">
        <f t="shared" si="2"/>
        <v>7166.2793300000003</v>
      </c>
    </row>
    <row r="50" spans="1:7" s="11" customFormat="1" ht="35.25" customHeight="1" x14ac:dyDescent="0.25">
      <c r="A50" s="23" t="s">
        <v>96</v>
      </c>
      <c r="B50" s="23" t="s">
        <v>82</v>
      </c>
      <c r="C50" s="9" t="s">
        <v>83</v>
      </c>
      <c r="D50" s="39">
        <f>SUM(D51)</f>
        <v>2250.6</v>
      </c>
      <c r="E50" s="39">
        <f t="shared" ref="E50:F50" si="19">SUM(E51)</f>
        <v>486.7</v>
      </c>
      <c r="F50" s="39">
        <f t="shared" si="19"/>
        <v>486.7</v>
      </c>
      <c r="G50" s="40">
        <f t="shared" si="2"/>
        <v>3223.9999999999995</v>
      </c>
    </row>
    <row r="51" spans="1:7" s="11" customFormat="1" ht="30" x14ac:dyDescent="0.25">
      <c r="A51" s="8" t="s">
        <v>99</v>
      </c>
      <c r="B51" s="8" t="s">
        <v>86</v>
      </c>
      <c r="C51" s="9" t="s">
        <v>87</v>
      </c>
      <c r="D51" s="39">
        <f>SUM(D52:D53)</f>
        <v>2250.6</v>
      </c>
      <c r="E51" s="39">
        <f t="shared" ref="E51:F51" si="20">SUM(E52:E53)</f>
        <v>486.7</v>
      </c>
      <c r="F51" s="39">
        <f t="shared" si="20"/>
        <v>486.7</v>
      </c>
      <c r="G51" s="40">
        <f t="shared" si="2"/>
        <v>3223.9999999999995</v>
      </c>
    </row>
    <row r="52" spans="1:7" ht="45" x14ac:dyDescent="0.25">
      <c r="A52" s="4" t="s">
        <v>102</v>
      </c>
      <c r="B52" s="4" t="s">
        <v>89</v>
      </c>
      <c r="C52" s="7" t="s">
        <v>90</v>
      </c>
      <c r="D52" s="41"/>
      <c r="E52" s="41"/>
      <c r="F52" s="41"/>
      <c r="G52" s="40">
        <f t="shared" si="2"/>
        <v>0</v>
      </c>
    </row>
    <row r="53" spans="1:7" ht="45" x14ac:dyDescent="0.25">
      <c r="A53" s="4" t="s">
        <v>105</v>
      </c>
      <c r="B53" s="4" t="s">
        <v>147</v>
      </c>
      <c r="C53" s="7" t="s">
        <v>92</v>
      </c>
      <c r="D53" s="41">
        <v>2250.6</v>
      </c>
      <c r="E53" s="41">
        <v>486.7</v>
      </c>
      <c r="F53" s="41">
        <v>486.7</v>
      </c>
      <c r="G53" s="40">
        <f t="shared" si="2"/>
        <v>3223.9999999999995</v>
      </c>
    </row>
    <row r="54" spans="1:7" s="21" customFormat="1" ht="31.5" x14ac:dyDescent="0.25">
      <c r="A54" s="8" t="s">
        <v>107</v>
      </c>
      <c r="B54" s="19" t="s">
        <v>94</v>
      </c>
      <c r="C54" s="20" t="s">
        <v>95</v>
      </c>
      <c r="D54" s="48">
        <f>D55</f>
        <v>236.99199999999999</v>
      </c>
      <c r="E54" s="39">
        <f>SUM(E55)</f>
        <v>265.2</v>
      </c>
      <c r="F54" s="39">
        <f>SUM(F55)</f>
        <v>252</v>
      </c>
      <c r="G54" s="40">
        <f>SUM(D54:F54)</f>
        <v>754.19200000000001</v>
      </c>
    </row>
    <row r="55" spans="1:7" s="11" customFormat="1" ht="45" x14ac:dyDescent="0.25">
      <c r="A55" s="8" t="s">
        <v>109</v>
      </c>
      <c r="B55" s="23" t="s">
        <v>97</v>
      </c>
      <c r="C55" s="9" t="s">
        <v>98</v>
      </c>
      <c r="D55" s="48">
        <f>SUM(D56)</f>
        <v>236.99199999999999</v>
      </c>
      <c r="E55" s="39">
        <f t="shared" ref="E55:F55" si="21">SUM(E56)</f>
        <v>265.2</v>
      </c>
      <c r="F55" s="39">
        <f t="shared" si="21"/>
        <v>252</v>
      </c>
      <c r="G55" s="40">
        <f>SUM(D55:F55)</f>
        <v>754.19200000000001</v>
      </c>
    </row>
    <row r="56" spans="1:7" ht="45" x14ac:dyDescent="0.25">
      <c r="A56" s="4" t="s">
        <v>112</v>
      </c>
      <c r="B56" s="4" t="s">
        <v>100</v>
      </c>
      <c r="C56" s="7" t="s">
        <v>101</v>
      </c>
      <c r="D56" s="47">
        <v>236.99199999999999</v>
      </c>
      <c r="E56" s="41">
        <v>265.2</v>
      </c>
      <c r="F56" s="41">
        <v>252</v>
      </c>
      <c r="G56" s="40">
        <f t="shared" si="2"/>
        <v>754.19200000000001</v>
      </c>
    </row>
    <row r="57" spans="1:7" ht="42.75" x14ac:dyDescent="0.25">
      <c r="A57" s="4" t="s">
        <v>140</v>
      </c>
      <c r="B57" s="5" t="s">
        <v>132</v>
      </c>
      <c r="C57" s="6" t="s">
        <v>110</v>
      </c>
      <c r="D57" s="43">
        <f>D58</f>
        <v>19.399999999999999</v>
      </c>
      <c r="E57" s="43">
        <f>E58</f>
        <v>19.600000000000001</v>
      </c>
      <c r="F57" s="43">
        <f>F58</f>
        <v>19.600000000000001</v>
      </c>
      <c r="G57" s="40">
        <f>SUM(D57:F57)</f>
        <v>58.6</v>
      </c>
    </row>
    <row r="58" spans="1:7" ht="45" x14ac:dyDescent="0.25">
      <c r="A58" s="4" t="s">
        <v>141</v>
      </c>
      <c r="B58" s="4" t="s">
        <v>132</v>
      </c>
      <c r="C58" s="7" t="s">
        <v>110</v>
      </c>
      <c r="D58" s="41">
        <v>19.399999999999999</v>
      </c>
      <c r="E58" s="41">
        <v>19.600000000000001</v>
      </c>
      <c r="F58" s="41">
        <v>19.600000000000001</v>
      </c>
      <c r="G58" s="40">
        <f>SUM(D58:F58)</f>
        <v>58.6</v>
      </c>
    </row>
    <row r="59" spans="1:7" ht="15.75" x14ac:dyDescent="0.25">
      <c r="A59" s="5" t="s">
        <v>142</v>
      </c>
      <c r="B59" s="5" t="s">
        <v>103</v>
      </c>
      <c r="C59" s="5" t="s">
        <v>104</v>
      </c>
      <c r="D59" s="50">
        <f>SUM(D60)</f>
        <v>2929.4873299999999</v>
      </c>
      <c r="E59" s="43">
        <f>SUM(E60)</f>
        <v>100</v>
      </c>
      <c r="F59" s="43">
        <f>SUM(F60)</f>
        <v>100</v>
      </c>
      <c r="G59" s="40">
        <f>SUM(D59:F59)</f>
        <v>3129.4873299999999</v>
      </c>
    </row>
    <row r="60" spans="1:7" ht="25.5" x14ac:dyDescent="0.25">
      <c r="A60" s="5" t="s">
        <v>143</v>
      </c>
      <c r="B60" s="5" t="s">
        <v>106</v>
      </c>
      <c r="C60" s="28" t="s">
        <v>144</v>
      </c>
      <c r="D60" s="50">
        <f>D61</f>
        <v>2929.4873299999999</v>
      </c>
      <c r="E60" s="43">
        <f>SUM(E64:E64)</f>
        <v>100</v>
      </c>
      <c r="F60" s="43">
        <f>SUM(F64:F64)</f>
        <v>100</v>
      </c>
      <c r="G60" s="40">
        <f>SUM(D60:F60)</f>
        <v>3129.4873299999999</v>
      </c>
    </row>
    <row r="61" spans="1:7" ht="25.5" x14ac:dyDescent="0.25">
      <c r="A61" s="5" t="s">
        <v>148</v>
      </c>
      <c r="B61" s="5" t="s">
        <v>108</v>
      </c>
      <c r="C61" s="28" t="s">
        <v>145</v>
      </c>
      <c r="D61" s="50">
        <f>SUM(D62:D66)</f>
        <v>2929.4873299999999</v>
      </c>
      <c r="E61" s="43">
        <f>SUM(E64:E64)</f>
        <v>100</v>
      </c>
      <c r="F61" s="43">
        <f>SUM(F64:F64)</f>
        <v>100</v>
      </c>
      <c r="G61" s="40">
        <f>D61+E61+F61</f>
        <v>3129.4873299999999</v>
      </c>
    </row>
    <row r="62" spans="1:7" ht="25.5" x14ac:dyDescent="0.25">
      <c r="A62" s="5" t="s">
        <v>155</v>
      </c>
      <c r="B62" s="4" t="s">
        <v>163</v>
      </c>
      <c r="C62" s="29" t="s">
        <v>164</v>
      </c>
      <c r="D62" s="47">
        <v>377.69</v>
      </c>
      <c r="E62" s="43"/>
      <c r="F62" s="43"/>
      <c r="G62" s="40"/>
    </row>
    <row r="63" spans="1:7" ht="25.5" x14ac:dyDescent="0.25">
      <c r="A63" s="5" t="s">
        <v>156</v>
      </c>
      <c r="B63" s="4" t="s">
        <v>168</v>
      </c>
      <c r="C63" s="29" t="s">
        <v>165</v>
      </c>
      <c r="D63" s="47">
        <v>12.087</v>
      </c>
      <c r="E63" s="43"/>
      <c r="F63" s="43"/>
      <c r="G63" s="40"/>
    </row>
    <row r="64" spans="1:7" ht="25.5" x14ac:dyDescent="0.25">
      <c r="A64" s="5" t="s">
        <v>157</v>
      </c>
      <c r="B64" s="4" t="s">
        <v>146</v>
      </c>
      <c r="C64" s="29" t="s">
        <v>111</v>
      </c>
      <c r="D64" s="41">
        <v>100</v>
      </c>
      <c r="E64" s="41">
        <v>100</v>
      </c>
      <c r="F64" s="41">
        <v>100</v>
      </c>
      <c r="G64" s="46">
        <f>D64+E64+F64</f>
        <v>300</v>
      </c>
    </row>
    <row r="65" spans="1:7" ht="25.5" x14ac:dyDescent="0.25">
      <c r="A65" s="5" t="s">
        <v>160</v>
      </c>
      <c r="B65" s="4" t="s">
        <v>153</v>
      </c>
      <c r="C65" s="29" t="s">
        <v>154</v>
      </c>
      <c r="D65" s="41">
        <v>502.1</v>
      </c>
      <c r="E65" s="41"/>
      <c r="F65" s="41"/>
      <c r="G65" s="46">
        <f>D65+E65+F65</f>
        <v>502.1</v>
      </c>
    </row>
    <row r="66" spans="1:7" ht="25.5" x14ac:dyDescent="0.25">
      <c r="A66" s="5" t="s">
        <v>166</v>
      </c>
      <c r="B66" s="4" t="s">
        <v>158</v>
      </c>
      <c r="C66" s="29" t="s">
        <v>159</v>
      </c>
      <c r="D66" s="49">
        <v>1937.61033</v>
      </c>
      <c r="E66" s="41"/>
      <c r="F66" s="41"/>
      <c r="G66" s="46"/>
    </row>
    <row r="67" spans="1:7" s="17" customFormat="1" ht="19.5" x14ac:dyDescent="0.3">
      <c r="A67" s="19" t="s">
        <v>167</v>
      </c>
      <c r="B67" s="30"/>
      <c r="C67" s="15" t="s">
        <v>113</v>
      </c>
      <c r="D67" s="53">
        <f>SUM(D12+D48)</f>
        <v>33552.07933</v>
      </c>
      <c r="E67" s="44">
        <f>SUM(E12+E48)</f>
        <v>30847.899999999998</v>
      </c>
      <c r="F67" s="44">
        <f>SUM(F12+F48)</f>
        <v>31227.599999999999</v>
      </c>
      <c r="G67" s="42">
        <f>SUM(D67:F67)</f>
        <v>95627.579330000008</v>
      </c>
    </row>
    <row r="68" spans="1:7" ht="15.75" x14ac:dyDescent="0.25">
      <c r="A68" s="24"/>
    </row>
    <row r="69" spans="1:7" ht="12.75" customHeight="1" x14ac:dyDescent="0.25"/>
    <row r="70" spans="1:7" hidden="1" x14ac:dyDescent="0.25"/>
    <row r="71" spans="1:7" hidden="1" x14ac:dyDescent="0.25"/>
    <row r="72" spans="1:7" hidden="1" x14ac:dyDescent="0.25"/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</sheetData>
  <mergeCells count="5">
    <mergeCell ref="A5:D5"/>
    <mergeCell ref="A6:D6"/>
    <mergeCell ref="D9:G9"/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Главбух</cp:lastModifiedBy>
  <cp:lastPrinted>2015-10-15T09:30:09Z</cp:lastPrinted>
  <dcterms:created xsi:type="dcterms:W3CDTF">2012-11-13T03:21:15Z</dcterms:created>
  <dcterms:modified xsi:type="dcterms:W3CDTF">2015-10-15T09:30:41Z</dcterms:modified>
</cp:coreProperties>
</file>