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17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29" i="1" l="1"/>
  <c r="G134" i="1"/>
  <c r="G139" i="1"/>
  <c r="G156" i="1"/>
  <c r="G157" i="1"/>
  <c r="G158" i="1"/>
  <c r="G159" i="1"/>
  <c r="G129" i="1" l="1"/>
  <c r="G96" i="1"/>
  <c r="G95" i="1" s="1"/>
  <c r="G83" i="1"/>
  <c r="G84" i="1"/>
  <c r="G42" i="1" l="1"/>
  <c r="G41" i="1" s="1"/>
  <c r="G40" i="1" s="1"/>
  <c r="G39" i="1" s="1"/>
  <c r="G93" i="1" l="1"/>
  <c r="G92" i="1" s="1"/>
  <c r="G81" i="1"/>
  <c r="G80" i="1" s="1"/>
  <c r="G87" i="1" l="1"/>
  <c r="I121" i="1" l="1"/>
  <c r="I120" i="1" s="1"/>
  <c r="H121" i="1"/>
  <c r="H120" i="1" s="1"/>
  <c r="G121" i="1"/>
  <c r="G120" i="1" s="1"/>
  <c r="I118" i="1"/>
  <c r="I117" i="1" s="1"/>
  <c r="H118" i="1"/>
  <c r="H117" i="1" s="1"/>
  <c r="G118" i="1"/>
  <c r="G117" i="1" s="1"/>
  <c r="I115" i="1"/>
  <c r="I114" i="1" s="1"/>
  <c r="H115" i="1"/>
  <c r="H114" i="1" s="1"/>
  <c r="G115" i="1"/>
  <c r="G114" i="1" s="1"/>
  <c r="G113" i="1" l="1"/>
  <c r="G112" i="1" s="1"/>
  <c r="H113" i="1"/>
  <c r="I113" i="1"/>
  <c r="I47" i="1"/>
  <c r="H47" i="1"/>
  <c r="G47" i="1"/>
  <c r="I27" i="1"/>
  <c r="I26" i="1" s="1"/>
  <c r="H27" i="1"/>
  <c r="H26" i="1" s="1"/>
  <c r="G27" i="1"/>
  <c r="G26" i="1" s="1"/>
  <c r="I151" i="1" l="1"/>
  <c r="I150" i="1" s="1"/>
  <c r="H151" i="1"/>
  <c r="H150" i="1" s="1"/>
  <c r="I154" i="1"/>
  <c r="I153" i="1" s="1"/>
  <c r="H154" i="1"/>
  <c r="H153" i="1" s="1"/>
  <c r="I166" i="1"/>
  <c r="H166" i="1"/>
  <c r="I129" i="1"/>
  <c r="H129" i="1"/>
  <c r="I90" i="1"/>
  <c r="I89" i="1" s="1"/>
  <c r="H90" i="1"/>
  <c r="H89" i="1" s="1"/>
  <c r="H149" i="1" l="1"/>
  <c r="I149" i="1"/>
  <c r="G15" i="1"/>
  <c r="G32" i="1" l="1"/>
  <c r="G166" i="1" l="1"/>
  <c r="G151" i="1"/>
  <c r="G150" i="1" s="1"/>
  <c r="G154" i="1"/>
  <c r="G153" i="1" s="1"/>
  <c r="I145" i="1"/>
  <c r="I144" i="1" s="1"/>
  <c r="H145" i="1"/>
  <c r="H144" i="1" s="1"/>
  <c r="G145" i="1"/>
  <c r="G144" i="1" s="1"/>
  <c r="I128" i="1"/>
  <c r="I127" i="1" s="1"/>
  <c r="H128" i="1"/>
  <c r="H127" i="1" s="1"/>
  <c r="G128" i="1"/>
  <c r="G127" i="1" s="1"/>
  <c r="G103" i="1"/>
  <c r="G102" i="1" s="1"/>
  <c r="G101" i="1" s="1"/>
  <c r="G100" i="1" s="1"/>
  <c r="G99" i="1" s="1"/>
  <c r="G90" i="1"/>
  <c r="G89" i="1" s="1"/>
  <c r="I51" i="1"/>
  <c r="I50" i="1" s="1"/>
  <c r="I49" i="1" s="1"/>
  <c r="H51" i="1"/>
  <c r="H50" i="1" s="1"/>
  <c r="H49" i="1" s="1"/>
  <c r="G51" i="1"/>
  <c r="G50" i="1" s="1"/>
  <c r="G49" i="1" s="1"/>
  <c r="I37" i="1"/>
  <c r="I36" i="1" s="1"/>
  <c r="I35" i="1" s="1"/>
  <c r="H37" i="1"/>
  <c r="H36" i="1" s="1"/>
  <c r="H35" i="1" s="1"/>
  <c r="G37" i="1"/>
  <c r="G36" i="1" s="1"/>
  <c r="G35" i="1" s="1"/>
  <c r="G149" i="1" l="1"/>
  <c r="G148" i="1" s="1"/>
  <c r="I125" i="1"/>
  <c r="I124" i="1" s="1"/>
  <c r="I123" i="1" s="1"/>
  <c r="H125" i="1"/>
  <c r="G125" i="1"/>
  <c r="I168" i="1"/>
  <c r="I165" i="1" s="1"/>
  <c r="H168" i="1"/>
  <c r="H165" i="1" s="1"/>
  <c r="G168" i="1"/>
  <c r="G165" i="1" s="1"/>
  <c r="I148" i="1"/>
  <c r="H148" i="1"/>
  <c r="I109" i="1"/>
  <c r="I108" i="1" s="1"/>
  <c r="I107" i="1" s="1"/>
  <c r="I106" i="1" s="1"/>
  <c r="I105" i="1" s="1"/>
  <c r="H109" i="1"/>
  <c r="H108" i="1" s="1"/>
  <c r="H107" i="1" s="1"/>
  <c r="H106" i="1" s="1"/>
  <c r="H105" i="1" s="1"/>
  <c r="G109" i="1"/>
  <c r="G108" i="1" s="1"/>
  <c r="G107" i="1" s="1"/>
  <c r="I87" i="1"/>
  <c r="I86" i="1" s="1"/>
  <c r="I79" i="1" s="1"/>
  <c r="H87" i="1"/>
  <c r="H86" i="1" s="1"/>
  <c r="H79" i="1" s="1"/>
  <c r="G86" i="1"/>
  <c r="G79" i="1" s="1"/>
  <c r="I74" i="1"/>
  <c r="H74" i="1"/>
  <c r="G74" i="1"/>
  <c r="I68" i="1"/>
  <c r="I66" i="1" s="1"/>
  <c r="I65" i="1" s="1"/>
  <c r="H68" i="1"/>
  <c r="H66" i="1" s="1"/>
  <c r="H65" i="1" s="1"/>
  <c r="G68" i="1"/>
  <c r="G66" i="1" s="1"/>
  <c r="G65" i="1" s="1"/>
  <c r="I61" i="1"/>
  <c r="H61" i="1"/>
  <c r="G61" i="1"/>
  <c r="I32" i="1"/>
  <c r="H32" i="1"/>
  <c r="I30" i="1"/>
  <c r="H30" i="1"/>
  <c r="G30" i="1"/>
  <c r="G25" i="1" s="1"/>
  <c r="I15" i="1"/>
  <c r="H15" i="1"/>
  <c r="G123" i="1" l="1"/>
  <c r="G111" i="1" s="1"/>
  <c r="G98" i="1" s="1"/>
  <c r="G124" i="1"/>
  <c r="H124" i="1"/>
  <c r="H123" i="1"/>
  <c r="H112" i="1" s="1"/>
  <c r="H111" i="1" s="1"/>
  <c r="H98" i="1" s="1"/>
  <c r="G24" i="1"/>
  <c r="G23" i="1" s="1"/>
  <c r="G10" i="1" s="1"/>
  <c r="G170" i="1" s="1"/>
  <c r="I112" i="1"/>
  <c r="I111" i="1" s="1"/>
  <c r="I98" i="1" s="1"/>
  <c r="G106" i="1"/>
  <c r="G105" i="1" s="1"/>
  <c r="I29" i="1"/>
  <c r="I25" i="1" s="1"/>
  <c r="H29" i="1"/>
  <c r="H25" i="1" s="1"/>
  <c r="I139" i="1"/>
  <c r="I138" i="1" s="1"/>
  <c r="H139" i="1"/>
  <c r="H138" i="1" s="1"/>
  <c r="G138" i="1"/>
  <c r="H24" i="1" l="1"/>
  <c r="H23" i="1"/>
  <c r="I23" i="1"/>
  <c r="I24" i="1"/>
  <c r="G137" i="1"/>
  <c r="G136" i="1" s="1"/>
  <c r="G135" i="1" s="1"/>
  <c r="I137" i="1"/>
  <c r="I136" i="1" s="1"/>
  <c r="I135" i="1" s="1"/>
  <c r="I134" i="1" s="1"/>
  <c r="H137" i="1"/>
  <c r="H136" i="1" s="1"/>
  <c r="H135" i="1" s="1"/>
  <c r="H134" i="1" s="1"/>
  <c r="I164" i="1"/>
  <c r="I163" i="1" s="1"/>
  <c r="I162" i="1" s="1"/>
  <c r="I161" i="1" s="1"/>
  <c r="H164" i="1"/>
  <c r="H163" i="1" s="1"/>
  <c r="H162" i="1" s="1"/>
  <c r="H161" i="1" s="1"/>
  <c r="I147" i="1"/>
  <c r="H147" i="1"/>
  <c r="I78" i="1"/>
  <c r="I77" i="1" s="1"/>
  <c r="I76" i="1" s="1"/>
  <c r="H78" i="1"/>
  <c r="H77" i="1" s="1"/>
  <c r="H76" i="1" s="1"/>
  <c r="I73" i="1"/>
  <c r="I72" i="1" s="1"/>
  <c r="I71" i="1" s="1"/>
  <c r="I70" i="1" s="1"/>
  <c r="H73" i="1"/>
  <c r="H72" i="1" s="1"/>
  <c r="H71" i="1" s="1"/>
  <c r="H70" i="1" s="1"/>
  <c r="I64" i="1"/>
  <c r="H64" i="1"/>
  <c r="I59" i="1"/>
  <c r="I58" i="1" s="1"/>
  <c r="H59" i="1"/>
  <c r="H58" i="1" s="1"/>
  <c r="I21" i="1"/>
  <c r="H21" i="1"/>
  <c r="H45" i="1" l="1"/>
  <c r="H46" i="1"/>
  <c r="I45" i="1"/>
  <c r="I46" i="1"/>
  <c r="I19" i="1"/>
  <c r="I18" i="1" s="1"/>
  <c r="I20" i="1"/>
  <c r="H19" i="1"/>
  <c r="H17" i="1" s="1"/>
  <c r="H20" i="1"/>
  <c r="H133" i="1"/>
  <c r="I56" i="1"/>
  <c r="I133" i="1"/>
  <c r="H12" i="1"/>
  <c r="I13" i="1"/>
  <c r="I11" i="1" s="1"/>
  <c r="H63" i="1"/>
  <c r="I63" i="1"/>
  <c r="I17" i="1" l="1"/>
  <c r="I10" i="1" s="1"/>
  <c r="H13" i="1"/>
  <c r="H11" i="1" s="1"/>
  <c r="H10" i="1" s="1"/>
  <c r="H18" i="1"/>
  <c r="I55" i="1"/>
  <c r="I54" i="1" s="1"/>
  <c r="H55" i="1"/>
  <c r="H54" i="1" s="1"/>
  <c r="H56" i="1"/>
  <c r="I12" i="1"/>
  <c r="H170" i="1" l="1"/>
  <c r="I170" i="1"/>
  <c r="G21" i="1"/>
  <c r="G59" i="1"/>
  <c r="G58" i="1" s="1"/>
  <c r="G57" i="1" s="1"/>
  <c r="G64" i="1"/>
  <c r="G73" i="1"/>
  <c r="G72" i="1" s="1"/>
  <c r="G71" i="1" s="1"/>
  <c r="G70" i="1" s="1"/>
  <c r="G78" i="1"/>
  <c r="G77" i="1" s="1"/>
  <c r="G76" i="1" s="1"/>
  <c r="G45" i="1" l="1"/>
  <c r="G44" i="1" s="1"/>
  <c r="G46" i="1"/>
  <c r="G19" i="1"/>
  <c r="G18" i="1" s="1"/>
  <c r="G20" i="1"/>
  <c r="G56" i="1"/>
  <c r="G164" i="1"/>
  <c r="G163" i="1" s="1"/>
  <c r="G162" i="1" s="1"/>
  <c r="G161" i="1" s="1"/>
  <c r="G147" i="1"/>
  <c r="G55" i="1" l="1"/>
  <c r="G54" i="1" s="1"/>
  <c r="G133" i="1" l="1"/>
  <c r="G63" i="1"/>
  <c r="G17" i="1" l="1"/>
  <c r="G12" i="1"/>
  <c r="G13" i="1"/>
  <c r="G11" i="1" s="1"/>
</calcChain>
</file>

<file path=xl/sharedStrings.xml><?xml version="1.0" encoding="utf-8"?>
<sst xmlns="http://schemas.openxmlformats.org/spreadsheetml/2006/main" count="825" uniqueCount="356">
  <si>
    <t>№ строки</t>
  </si>
  <si>
    <t>Наименование показателя</t>
  </si>
  <si>
    <t>Сумма расходов, тыс. рублей</t>
  </si>
  <si>
    <t>Общегосударственные вопросы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</si>
  <si>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</si>
  <si>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</si>
  <si>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</si>
  <si>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Прочие расходы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</si>
  <si>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</si>
  <si>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</si>
  <si>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</si>
  <si>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</si>
  <si>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</si>
  <si>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</si>
  <si>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</si>
  <si>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</si>
  <si>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</si>
  <si>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 и средства массовой информации</t>
  </si>
  <si>
    <t>Культура</t>
  </si>
  <si>
    <t>Здравоохранение</t>
  </si>
  <si>
    <t>Итого расходов</t>
  </si>
  <si>
    <t>000</t>
  </si>
  <si>
    <t>0100</t>
  </si>
  <si>
    <t>0102</t>
  </si>
  <si>
    <t>0103</t>
  </si>
  <si>
    <t>0104</t>
  </si>
  <si>
    <t>0111</t>
  </si>
  <si>
    <t>0200</t>
  </si>
  <si>
    <t>0203</t>
  </si>
  <si>
    <t>0300</t>
  </si>
  <si>
    <t>0309</t>
  </si>
  <si>
    <t>0310</t>
  </si>
  <si>
    <t>0500</t>
  </si>
  <si>
    <t>0502</t>
  </si>
  <si>
    <t>0503</t>
  </si>
  <si>
    <t>0800</t>
  </si>
  <si>
    <t>0801</t>
  </si>
  <si>
    <t>0900</t>
  </si>
  <si>
    <t>0909</t>
  </si>
  <si>
    <t>21</t>
  </si>
  <si>
    <t xml:space="preserve"> Физическая культура и спорт</t>
  </si>
  <si>
    <t>804</t>
  </si>
  <si>
    <t>27</t>
  </si>
  <si>
    <t>0409</t>
  </si>
  <si>
    <t>8</t>
  </si>
  <si>
    <t>9</t>
  </si>
  <si>
    <t>Код ГРБС</t>
  </si>
  <si>
    <t>Код Целевая статья расхода</t>
  </si>
  <si>
    <t>Код Вида расходов</t>
  </si>
  <si>
    <t>Функционирование высшего должностного лица субъекта РФ и муниципального образования</t>
  </si>
  <si>
    <t xml:space="preserve">Код Раздела, подраздела </t>
  </si>
  <si>
    <t>Непрограммные расходы представительного органа власти</t>
  </si>
  <si>
    <t>Глава муниципального образования в рамках непрограммных расходов</t>
  </si>
  <si>
    <t>Расходы на выплату персоналу государственных (муниципальных)  органов</t>
  </si>
  <si>
    <t>100</t>
  </si>
  <si>
    <t>120</t>
  </si>
  <si>
    <t>8200000</t>
  </si>
  <si>
    <t>8210000</t>
  </si>
  <si>
    <t>8219022</t>
  </si>
  <si>
    <t>Непрограммные расходы отдельных органов исполнительной власти</t>
  </si>
  <si>
    <t>3</t>
  </si>
  <si>
    <t>4</t>
  </si>
  <si>
    <t>5</t>
  </si>
  <si>
    <t>6</t>
  </si>
  <si>
    <t>1</t>
  </si>
  <si>
    <t>2</t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</si>
  <si>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</si>
  <si>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</si>
  <si>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</si>
  <si>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</si>
  <si>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</si>
  <si>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</si>
  <si>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</si>
  <si>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</si>
  <si>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</si>
  <si>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200</t>
  </si>
  <si>
    <t>240</t>
  </si>
  <si>
    <t xml:space="preserve">Закупка товаров, работ и услуг для государственных (муниципальных)  органов </t>
  </si>
  <si>
    <t xml:space="preserve">Иные закупки товаров, работ и услуг для обеспечения государственных (муниципальных)  нужд </t>
  </si>
  <si>
    <t>18</t>
  </si>
  <si>
    <t>19</t>
  </si>
  <si>
    <t>20</t>
  </si>
  <si>
    <t>870</t>
  </si>
  <si>
    <t xml:space="preserve">Физическая культура </t>
  </si>
  <si>
    <t>Муниципальная программа "Развитие культуры,  физической культуры и спорта Элитовского сельсовета"</t>
  </si>
  <si>
    <t>0100000</t>
  </si>
  <si>
    <t>0110000</t>
  </si>
  <si>
    <t>Подпрограмма "Развитие массовой физической культуры и спорта в Элитовском сельсовете"</t>
  </si>
  <si>
    <t>0119061</t>
  </si>
  <si>
    <t>1101</t>
  </si>
  <si>
    <t>0120000</t>
  </si>
  <si>
    <t>Подпрограмма "Поддержка народного творчества в Элитовском сельсовете"</t>
  </si>
  <si>
    <t>600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</si>
  <si>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</si>
  <si>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</si>
  <si>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</si>
  <si>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</si>
  <si>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</t>
  </si>
  <si>
    <t>Субсидии бюджетным учреждениям на иные цели</t>
  </si>
  <si>
    <t>Сельский совет депутатов в рамках непрограммных расходов</t>
  </si>
  <si>
    <t>8219021</t>
  </si>
  <si>
    <t>8219023</t>
  </si>
  <si>
    <t>Аппарат Администрации Элитовского сельсовета в рамках непрограммных расходов</t>
  </si>
  <si>
    <t>0230000</t>
  </si>
  <si>
    <t>0200000</t>
  </si>
  <si>
    <t>0400</t>
  </si>
  <si>
    <t>0210000</t>
  </si>
  <si>
    <t>2015 г</t>
  </si>
  <si>
    <t>2016 г</t>
  </si>
  <si>
    <t>0240000</t>
  </si>
  <si>
    <t>8217514</t>
  </si>
  <si>
    <t>Функционирование администрации Элитовского сельсовета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</si>
  <si>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</si>
  <si>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</si>
  <si>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 xml:space="preserve">подпрограмма  «Модернизация, реконструкция и капитальный ремонт объектов коммунальной инфраструктуры на территории   Элитовского сельсовета» 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</si>
  <si>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</si>
  <si>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Резервный фонд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</si>
  <si>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</si>
  <si>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</si>
  <si>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Фунционирование администрации Элитовского сельсовета</t>
  </si>
  <si>
    <t>8219008</t>
  </si>
  <si>
    <t>540</t>
  </si>
  <si>
    <t>8219001</t>
  </si>
  <si>
    <t>Другие общегосударственные вопросы</t>
  </si>
  <si>
    <t>0113</t>
  </si>
  <si>
    <t>8219009</t>
  </si>
  <si>
    <t>8219010</t>
  </si>
  <si>
    <t>8215118</t>
  </si>
  <si>
    <t xml:space="preserve">Муниципальная программа «Обеспечение жизнедеятельности и безопасности Элитовского сельсовета» </t>
  </si>
  <si>
    <t xml:space="preserve">Подпрограмма «Обеспечение пожарной безопасности населения на территории Элитовского сельсовета» </t>
  </si>
  <si>
    <t>0220000</t>
  </si>
  <si>
    <t>0229003</t>
  </si>
  <si>
    <t>Национальная экономика</t>
  </si>
  <si>
    <r>
      <t>подпрограмма</t>
    </r>
    <r>
      <rPr>
        <sz val="12"/>
        <color theme="1"/>
        <rFont val="Times New Roman"/>
        <family val="1"/>
        <charset val="204"/>
      </rPr>
      <t xml:space="preserve"> "Содержание и благоустройство территории Элитовского сельсовета"</t>
    </r>
  </si>
  <si>
    <t>0219004</t>
  </si>
  <si>
    <t>0219017</t>
  </si>
  <si>
    <t>ДОРОЖНОЕ ХОЗЯЙСТВО</t>
  </si>
  <si>
    <t>Жилищное хозяйство</t>
  </si>
  <si>
    <t>0501</t>
  </si>
  <si>
    <t>подпрограмма  «Содержание и благоустройство территории Элитовского сельсовета»</t>
  </si>
  <si>
    <t xml:space="preserve">подпрограмма «Повышение энергосбережения и энергоэффективности на территории  Элитовского   сельсовета» </t>
  </si>
  <si>
    <t>0249007</t>
  </si>
  <si>
    <t>Другие вопросы в области жилищно-коммунального хозяйства</t>
  </si>
  <si>
    <t>0505</t>
  </si>
  <si>
    <t>8219011</t>
  </si>
  <si>
    <t xml:space="preserve">Предоставление субсидий бюджетным, автономным и иным некомерческим организациям </t>
  </si>
  <si>
    <t>8217555</t>
  </si>
  <si>
    <t>8219015</t>
  </si>
  <si>
    <t>0129061</t>
  </si>
  <si>
    <t>Расходы на выплату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</si>
  <si>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</si>
  <si>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</si>
  <si>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</si>
  <si>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</si>
  <si>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</si>
  <si>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</si>
  <si>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</si>
  <si>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</si>
  <si>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</si>
  <si>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</si>
  <si>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</si>
  <si>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</si>
  <si>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</si>
  <si>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</si>
  <si>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</si>
  <si>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</si>
  <si>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</si>
  <si>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</si>
  <si>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</si>
  <si>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</si>
  <si>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</si>
  <si>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</si>
  <si>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</si>
  <si>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</si>
  <si>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</si>
  <si>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</si>
  <si>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</si>
  <si>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</si>
  <si>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</si>
  <si>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</si>
  <si>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</si>
  <si>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</si>
  <si>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</si>
  <si>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</si>
  <si>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</si>
  <si>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</si>
  <si>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</si>
  <si>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</si>
  <si>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</si>
  <si>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</si>
  <si>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</si>
  <si>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</si>
  <si>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</si>
  <si>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</si>
  <si>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</si>
  <si>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</si>
  <si>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</si>
  <si>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</si>
  <si>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</si>
  <si>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</si>
  <si>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</si>
  <si>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</si>
  <si>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</si>
  <si>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</si>
  <si>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</si>
  <si>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</si>
  <si>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</si>
  <si>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</si>
  <si>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</si>
  <si>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</si>
  <si>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</si>
  <si>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</si>
  <si>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</si>
  <si>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</si>
  <si>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</si>
  <si>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</si>
  <si>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</si>
  <si>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</si>
  <si>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</si>
  <si>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</si>
  <si>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</si>
  <si>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</si>
  <si>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</si>
  <si>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</si>
  <si>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</si>
  <si>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</si>
  <si>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</si>
  <si>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</si>
  <si>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</si>
  <si>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</si>
  <si>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</si>
  <si>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</si>
  <si>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</si>
  <si>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</si>
  <si>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</si>
  <si>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</si>
  <si>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</si>
  <si>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</si>
  <si>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</si>
  <si>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</si>
  <si>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</si>
  <si>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</si>
  <si>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</si>
  <si>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</si>
  <si>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</si>
  <si>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</si>
  <si>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</si>
  <si>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</si>
  <si>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</si>
  <si>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</si>
  <si>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0239005</t>
  </si>
  <si>
    <t>0219006</t>
  </si>
  <si>
    <t>Распределение расходов Элитовского сельсовета на 2015 год и плановый период 2016-2017 годов.</t>
  </si>
  <si>
    <t>2017 г</t>
  </si>
  <si>
    <t>8219024</t>
  </si>
  <si>
    <t>8219030</t>
  </si>
  <si>
    <t>Муниципальная программа "Обеспечение жизнедеятельности и безопасности Элитовского сельсовета"</t>
  </si>
  <si>
    <t>Муниципальная программа «Обеспечение жизнедеятельности и безопасности Элитовского сельсовета»</t>
  </si>
  <si>
    <t>Муниципальная программа Элитовского сельсовета «Обеспечение жизнедеятельности и безопасности Элитовского сельсовета»</t>
  </si>
  <si>
    <t>Передача полномочий по исполнению бюджета в рамках непрограммных расходов алминистрации Элитовского сельсовета</t>
  </si>
  <si>
    <t>Резервный фонд администрации Элитовского сельсовета в рамках непрограммных расходов администрации Элитовского сельсовета</t>
  </si>
  <si>
    <t>Передача полномочий в области муниципального земельного контроля в рамках непрограммных расходов администрации Элитовского сельсовета</t>
  </si>
  <si>
    <t>Передача полномочий в области градостроительной деятельности в рамках непрограммных расходов администрации Элитовского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</si>
  <si>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Элитовскогосельсовета</t>
  </si>
  <si>
    <t>Обеспечение пожарной безопасности населения на территории Элитовского  сельсовета в рамках подпрограммы "Обеспечение пожарной безопасности населения на территории Элитовского сельсовета" программы "Обеспечение жизнедеятельности и безопасности Элитовского сельсовета"</t>
  </si>
  <si>
    <t>Содержание и ремонт дорог в рамках подпрограммы "Содержание и благоустройство территории Элитовского сельсовета" программы "Обеспечение жизнедеятельности и безопасности Элитовского сельсовета"</t>
  </si>
  <si>
    <t>Мероприятия в области обеспечения безопасности дорожного движения в рамках подпрограммы "Содержание и благоустройство территории Элитовского сельсовета" программы "Обеспечение жизнедеятельности и безопасности Элитовского сельсовета"</t>
  </si>
  <si>
    <t>Содержание и устройство уличного освещения в рамках подпрограммы "Содержание и благоустройство территории Элитовского сельсовета" программы "Обеспечение жизнедеятельности и безопасности Элитовского сельсовета"</t>
  </si>
  <si>
    <t>Содержание мест захоронения в рамках подпрограммы "Содержание и благоустройство территории Элитовского сельсовета" программы "Обеспечение жизнедеятельности и безопасности Элитовского сельсовета"</t>
  </si>
  <si>
    <t>Прочие мероприятия по благоустройству в рамках подпрограммы "Содержание и благоустройство территории Элитовского сельсовета" программы "Обеспечение жизнедеятельности и безопасности Элитовского сельсовета"</t>
  </si>
  <si>
    <t>Мероприятия по повышению энергосбережения в рамках подпрограммы "Повышение энергосбережения и энергоэффективности на территории Элитовского сельсовета" программы "Обеспечение жизнедеятельности и безопасности Элитовского сельсовета"</t>
  </si>
  <si>
    <t>Проведение акарицидных обработок за счет средств краевого бюджета в рамках непрограммных расходов администрации Элитовского сельсовета</t>
  </si>
  <si>
    <t>Проведение акарицидных обработок за счет средств бюджета Элитовского сельсовета в рамках непрограммных расходов администрации Элитовского сельсовета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</si>
  <si>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 в Элитовском сельсовете" программы "Развитие культуры, физической культуры и спорта Элитовского сельсовета"</t>
  </si>
  <si>
    <t>Обеспечение деятельности (оказание услуг) подведомственных учреждений в рамках подпрограммы "Поддержка народного творчества в Элитовском сельсовете" программы "Развитие культуры, физической культуры и спорта Элитовского сельсовета"</t>
  </si>
  <si>
    <t>Передача полномочий по осуществлению муниципального жилищного контроля в рамках непрограммных расходов администрации Элитовского сельсовета</t>
  </si>
  <si>
    <t>Подготовка к отопительному сезону в рамках непрограммных расходов администрации Элитовского сельсовета</t>
  </si>
  <si>
    <t>Рассмотрение вопросов о признании помещений жилыми, жилых помещений непригодными для проживания, многоквартирных домов аварийными в рамках непрограммных расходов администрации Элитовского сельсовета</t>
  </si>
  <si>
    <t>Обеспечение деятельности административных комиссий в рамках непрограммных расходов администрации Элитовского сельсовета</t>
  </si>
  <si>
    <t>0290000</t>
  </si>
  <si>
    <t>0299002</t>
  </si>
  <si>
    <t>Отдельное мероприятие в рамках муниципальной программы "Обеспечение жизнедеятельности и безопасности Элитовского сельсовета"</t>
  </si>
  <si>
    <t>Профилактика терроризма и экстремизма в рамках отдельного мероприятия программы "Обеспечение жизнедеятельности и безопасности Элитовского сельсовета"</t>
  </si>
  <si>
    <t>Оплата за муниципальное помещение в соответствии с размером взноса на капитальный ремонт многоквартирных домов в рамках непрограммных расходов администрации Элитовского сельсовета</t>
  </si>
  <si>
    <t>8219018</t>
  </si>
  <si>
    <r>
      <rPr>
        <b/>
        <sz val="12"/>
        <color theme="1"/>
        <rFont val="Times New Roman"/>
        <family val="1"/>
        <charset val="204"/>
      </rPr>
      <t xml:space="preserve">Содержание объектов коммунальной инфраструктуры </t>
    </r>
    <r>
      <rPr>
        <sz val="12"/>
        <color theme="1"/>
        <rFont val="Times New Roman"/>
        <family val="1"/>
        <charset val="204"/>
      </rPr>
      <t>в рамках подпрограммы "Модернизация, реконструкция и капитальный ремонт объектов коммунальной инфраструктуры на территории Элитовского сельсовета" программы "Обеспечение жизнедеятельности и безопасности Элитовского сельсовета"</t>
    </r>
  </si>
  <si>
    <t>Передача полномочий по библиотечному обслуживанию населения в рамках непрограммных расходов администрации Элитовского сельсовета</t>
  </si>
  <si>
    <t>22</t>
  </si>
  <si>
    <t>23</t>
  </si>
  <si>
    <t>24</t>
  </si>
  <si>
    <t>25</t>
  </si>
  <si>
    <t>26</t>
  </si>
  <si>
    <t>35</t>
  </si>
  <si>
    <t>69</t>
  </si>
  <si>
    <t>70</t>
  </si>
  <si>
    <t>71</t>
  </si>
  <si>
    <t>0217508</t>
  </si>
  <si>
    <t>0219035</t>
  </si>
  <si>
    <r>
      <t>Софинансирование расходов на содержание автомобильных дорог за счет средств Элитовского сельсовета в рамках</t>
    </r>
    <r>
      <rPr>
        <sz val="12"/>
        <color theme="1"/>
        <rFont val="Times New Roman"/>
        <family val="1"/>
        <charset val="204"/>
      </rPr>
      <t xml:space="preserve"> подпрограммы "Содержание и благоустройство территории Элитовского сельсовета" программы "Обеспечение жизнедеятельности и безопасности Элитовского сельсовета" </t>
    </r>
  </si>
  <si>
    <r>
      <t>Содержание автомобильных дорог за счет субсидий Красноярского края в рамках</t>
    </r>
    <r>
      <rPr>
        <sz val="12"/>
        <color theme="1"/>
        <rFont val="Times New Roman"/>
        <family val="1"/>
        <charset val="204"/>
      </rPr>
      <t xml:space="preserve"> подпрограммы "Содержание и благоустройство территории Элитовского сельсовета программы "Обеспечение жизнедеятельности и безопасности Элитовского сельсовета"</t>
    </r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</si>
  <si>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</si>
  <si>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</si>
  <si>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</si>
  <si>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</si>
  <si>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</si>
  <si>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</si>
  <si>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</si>
  <si>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</si>
  <si>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</si>
  <si>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</si>
  <si>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8219031</t>
  </si>
  <si>
    <t>0219032</t>
  </si>
  <si>
    <t>0219033</t>
  </si>
  <si>
    <t>Обеспечение проведения выборов и референдумов</t>
  </si>
  <si>
    <t>0107</t>
  </si>
  <si>
    <t>Проведение выборов главы сельсовета и депутатов сельского Совета депутатов в рамках непрограммных расходов администрации Элитовского сельсовета</t>
  </si>
  <si>
    <t>8219037</t>
  </si>
  <si>
    <t>143</t>
  </si>
  <si>
    <t>144</t>
  </si>
  <si>
    <t>145</t>
  </si>
  <si>
    <t>146</t>
  </si>
  <si>
    <t>147</t>
  </si>
  <si>
    <t>880</t>
  </si>
  <si>
    <r>
      <t>Ремонт автомобильных дорог за счет субсидий Красноярского края в рамках</t>
    </r>
    <r>
      <rPr>
        <sz val="12"/>
        <color theme="1"/>
        <rFont val="Times New Roman"/>
        <family val="1"/>
        <charset val="204"/>
      </rPr>
      <t xml:space="preserve"> подпрограммы "Содержание и благоустройство территории Элитовского сельсовета программы "Обеспечение жизнедеятельности и безопасности Элитовского сельсовета"</t>
    </r>
  </si>
  <si>
    <t>0217594</t>
  </si>
  <si>
    <r>
      <t>Софинансирование расходов на ремонт автомобильных дорог за счет средств Элитовского сельсовета в рамках</t>
    </r>
    <r>
      <rPr>
        <sz val="12"/>
        <color theme="1"/>
        <rFont val="Times New Roman"/>
        <family val="1"/>
        <charset val="204"/>
      </rPr>
      <t xml:space="preserve"> подпрограммы "Содержание и благоустройство территории Элитовского сельсовета" программы "Обеспечение жизнедеятельности и безопасности Элитовского сельсовета" </t>
    </r>
  </si>
  <si>
    <t>0219038</t>
  </si>
  <si>
    <t>148</t>
  </si>
  <si>
    <t>149</t>
  </si>
  <si>
    <t>150</t>
  </si>
  <si>
    <t>151</t>
  </si>
  <si>
    <t>152</t>
  </si>
  <si>
    <t>153</t>
  </si>
  <si>
    <t>Приложение № 3</t>
  </si>
  <si>
    <t xml:space="preserve">                                                                                           к решению Элитовского сельского Совета депутатов от 15.10.2015 №2-5р О внесении изменений в решение Элитовского сельского Совета депутатов от 18.12.2014 №45-243р "О бюджете Элитовского сельсовета на 2015 год и плановый период 2016-2017 годов"   </t>
  </si>
  <si>
    <t>Уплата прочих налогов, сборов и иных платежей</t>
  </si>
  <si>
    <t>852</t>
  </si>
  <si>
    <t>Социальная политика</t>
  </si>
  <si>
    <t>1000</t>
  </si>
  <si>
    <t>Социальное обеспечение населения</t>
  </si>
  <si>
    <t>1003</t>
  </si>
  <si>
    <t>Адресная материальная помощь гражданам Элитовского сельсовета</t>
  </si>
  <si>
    <t>8219013</t>
  </si>
  <si>
    <t>Пособия, компенсации,меры социальной поддержки по публичным нормативным обязательствам</t>
  </si>
  <si>
    <t>313</t>
  </si>
  <si>
    <t>0111021</t>
  </si>
  <si>
    <t>0111031</t>
  </si>
  <si>
    <t>Субсидии бюджетным учреждениям на финансовое обеспечение государственного (муниципального) задания за счет краевого бюджета</t>
  </si>
  <si>
    <t>154</t>
  </si>
  <si>
    <t>155</t>
  </si>
  <si>
    <t>156</t>
  </si>
  <si>
    <t>157</t>
  </si>
  <si>
    <t>158</t>
  </si>
  <si>
    <t>159</t>
  </si>
  <si>
    <t>160</t>
  </si>
  <si>
    <t>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</si>
</sst>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1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49" fontId="2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49" fontId="1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 applyAlignment="1">
      <alignment horizontal="right" vertical="top" wrapText="1"/>
    </xf>
    <xf numFmtId="49" fontId="9" fillId="0" borderId="1" xfId="0" applyNumberFormat="1" applyFont="1" applyBorder="1" applyAlignment="1">
      <alignment vertical="top" wrapText="1"/>
    </xf>
    <xf numFmtId="2" fontId="16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7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2" fontId="18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0" fontId="19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16" fillId="0" borderId="4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tabSelected="1" topLeftCell="A153" workbookViewId="0">
      <selection activeCell="A171" sqref="A171"/>
    </sheetView>
  </sheetViews>
  <sheetFormatPr defaultRowHeight="15" x14ac:dyDescent="0.25"/>
  <cols>
    <col min="1" max="1" width="6.7109375" customWidth="1"/>
    <col min="2" max="2" width="66.140625" customWidth="1"/>
    <col min="3" max="3" width="11.7109375" style="3" customWidth="1"/>
    <col min="4" max="4" width="9.140625" style="3"/>
    <col min="5" max="5" width="10.85546875" style="3" customWidth="1"/>
    <col min="6" max="6" width="9.140625" style="3"/>
    <col min="7" max="7" width="19.42578125" style="3" customWidth="1"/>
    <col min="8" max="8" width="17.85546875" customWidth="1"/>
    <col min="9" max="9" width="17.28515625" customWidth="1"/>
  </cols>
  <sheetData>
    <row r="1" spans="1:9" x14ac:dyDescent="0.25">
      <c r="A1" s="81" t="s">
        <v>333</v>
      </c>
      <c r="B1" s="81"/>
      <c r="C1" s="81"/>
      <c r="D1" s="81"/>
      <c r="E1" s="81"/>
      <c r="F1" s="81"/>
      <c r="G1" s="81"/>
      <c r="H1" s="81"/>
      <c r="I1" s="81"/>
    </row>
    <row r="2" spans="1:9" ht="34.5" customHeight="1" x14ac:dyDescent="0.25">
      <c r="A2" s="82" t="s">
        <v>334</v>
      </c>
      <c r="B2" s="82"/>
      <c r="C2" s="82"/>
      <c r="D2" s="82"/>
      <c r="E2" s="82"/>
      <c r="F2" s="82"/>
      <c r="G2" s="82"/>
      <c r="H2" s="82"/>
      <c r="I2" s="82"/>
    </row>
    <row r="3" spans="1:9" x14ac:dyDescent="0.25">
      <c r="A3" s="83"/>
      <c r="B3" s="83"/>
      <c r="C3" s="83"/>
      <c r="D3" s="27"/>
      <c r="E3" s="27"/>
      <c r="F3" s="27"/>
      <c r="G3" s="27"/>
    </row>
    <row r="4" spans="1:9" ht="15.75" x14ac:dyDescent="0.25">
      <c r="A4" s="90" t="s">
        <v>252</v>
      </c>
      <c r="B4" s="90"/>
      <c r="C4" s="90"/>
      <c r="D4" s="90"/>
      <c r="E4" s="90"/>
      <c r="F4" s="90"/>
      <c r="G4" s="90"/>
      <c r="H4" s="90"/>
      <c r="I4" s="90"/>
    </row>
    <row r="5" spans="1:9" ht="15.75" x14ac:dyDescent="0.25">
      <c r="C5" s="1"/>
    </row>
    <row r="6" spans="1:9" ht="42.75" customHeight="1" x14ac:dyDescent="0.25">
      <c r="A6" s="91" t="s">
        <v>0</v>
      </c>
      <c r="B6" s="94" t="s">
        <v>1</v>
      </c>
      <c r="C6" s="92" t="s">
        <v>46</v>
      </c>
      <c r="D6" s="93" t="s">
        <v>50</v>
      </c>
      <c r="E6" s="93" t="s">
        <v>47</v>
      </c>
      <c r="F6" s="93" t="s">
        <v>48</v>
      </c>
      <c r="G6" s="84" t="s">
        <v>2</v>
      </c>
      <c r="H6" s="85"/>
      <c r="I6" s="86"/>
    </row>
    <row r="7" spans="1:9" ht="24" customHeight="1" x14ac:dyDescent="0.25">
      <c r="A7" s="91"/>
      <c r="B7" s="95"/>
      <c r="C7" s="92"/>
      <c r="D7" s="93"/>
      <c r="E7" s="93"/>
      <c r="F7" s="93"/>
      <c r="G7" s="87"/>
      <c r="H7" s="88"/>
      <c r="I7" s="89"/>
    </row>
    <row r="8" spans="1:9" ht="24" customHeight="1" x14ac:dyDescent="0.25">
      <c r="A8" s="31"/>
      <c r="B8" s="49"/>
      <c r="C8" s="32"/>
      <c r="D8" s="30"/>
      <c r="E8" s="30"/>
      <c r="F8" s="30"/>
      <c r="G8" s="30" t="s">
        <v>107</v>
      </c>
      <c r="H8" s="30" t="s">
        <v>108</v>
      </c>
      <c r="I8" s="30" t="s">
        <v>253</v>
      </c>
    </row>
    <row r="9" spans="1:9" ht="15.75" x14ac:dyDescent="0.25">
      <c r="A9" s="14">
        <v>1</v>
      </c>
      <c r="B9" s="57" t="s">
        <v>65</v>
      </c>
      <c r="C9" s="15" t="s">
        <v>60</v>
      </c>
      <c r="D9" s="15" t="s">
        <v>61</v>
      </c>
      <c r="E9" s="15" t="s">
        <v>62</v>
      </c>
      <c r="F9" s="15" t="s">
        <v>63</v>
      </c>
      <c r="G9" s="15">
        <v>7</v>
      </c>
      <c r="H9" s="15" t="s">
        <v>44</v>
      </c>
      <c r="I9" s="15" t="s">
        <v>45</v>
      </c>
    </row>
    <row r="10" spans="1:9" s="21" customFormat="1" ht="21" x14ac:dyDescent="0.35">
      <c r="A10" s="43" t="s">
        <v>64</v>
      </c>
      <c r="B10" s="53" t="s">
        <v>3</v>
      </c>
      <c r="C10" s="18" t="s">
        <v>41</v>
      </c>
      <c r="D10" s="18" t="s">
        <v>22</v>
      </c>
      <c r="E10" s="18"/>
      <c r="F10" s="18"/>
      <c r="G10" s="76">
        <f>SUM(G11+G17+G23+G35+G44+G49+G39)</f>
        <v>10284.354419999998</v>
      </c>
      <c r="H10" s="19">
        <f>SUM(H11+H17+H23+H35+H44+H49)</f>
        <v>9144.69</v>
      </c>
      <c r="I10" s="19">
        <f>SUM(I11+I17+I23+I35+I49+I44)</f>
        <v>9158.99</v>
      </c>
    </row>
    <row r="11" spans="1:9" ht="31.5" x14ac:dyDescent="0.25">
      <c r="A11" s="10" t="s">
        <v>65</v>
      </c>
      <c r="B11" s="51" t="s">
        <v>49</v>
      </c>
      <c r="C11" s="11" t="s">
        <v>41</v>
      </c>
      <c r="D11" s="11" t="s">
        <v>23</v>
      </c>
      <c r="E11" s="11"/>
      <c r="F11" s="11"/>
      <c r="G11" s="9">
        <f t="shared" ref="G11:I12" si="0">G13</f>
        <v>649.29999999999995</v>
      </c>
      <c r="H11" s="33">
        <f t="shared" si="0"/>
        <v>649.29999999999995</v>
      </c>
      <c r="I11" s="33">
        <f t="shared" si="0"/>
        <v>649.29999999999995</v>
      </c>
    </row>
    <row r="12" spans="1:9" ht="31.5" x14ac:dyDescent="0.25">
      <c r="A12" s="35" t="s">
        <v>60</v>
      </c>
      <c r="B12" s="51" t="s">
        <v>59</v>
      </c>
      <c r="C12" s="36" t="s">
        <v>41</v>
      </c>
      <c r="D12" s="36" t="s">
        <v>23</v>
      </c>
      <c r="E12" s="36" t="s">
        <v>56</v>
      </c>
      <c r="F12" s="36"/>
      <c r="G12" s="34">
        <f t="shared" si="0"/>
        <v>649.29999999999995</v>
      </c>
      <c r="H12" s="34">
        <f t="shared" si="0"/>
        <v>649.29999999999995</v>
      </c>
      <c r="I12" s="34">
        <f t="shared" si="0"/>
        <v>649.29999999999995</v>
      </c>
    </row>
    <row r="13" spans="1:9" ht="15.75" x14ac:dyDescent="0.25">
      <c r="A13" s="5" t="s">
        <v>61</v>
      </c>
      <c r="B13" s="14" t="s">
        <v>111</v>
      </c>
      <c r="C13" s="11" t="s">
        <v>41</v>
      </c>
      <c r="D13" s="11" t="s">
        <v>23</v>
      </c>
      <c r="E13" s="6" t="s">
        <v>57</v>
      </c>
      <c r="F13" s="6"/>
      <c r="G13" s="8">
        <f>G14</f>
        <v>649.29999999999995</v>
      </c>
      <c r="H13" s="8">
        <f t="shared" ref="H13:I13" si="1">H14</f>
        <v>649.29999999999995</v>
      </c>
      <c r="I13" s="8">
        <f t="shared" si="1"/>
        <v>649.29999999999995</v>
      </c>
    </row>
    <row r="14" spans="1:9" s="16" customFormat="1" ht="36" customHeight="1" x14ac:dyDescent="0.25">
      <c r="A14" s="5" t="s">
        <v>62</v>
      </c>
      <c r="B14" s="14" t="s">
        <v>52</v>
      </c>
      <c r="C14" s="6" t="s">
        <v>41</v>
      </c>
      <c r="D14" s="6" t="s">
        <v>23</v>
      </c>
      <c r="E14" s="6" t="s">
        <v>58</v>
      </c>
      <c r="F14" s="6"/>
      <c r="G14" s="8">
        <v>649.29999999999995</v>
      </c>
      <c r="H14" s="8">
        <v>649.29999999999995</v>
      </c>
      <c r="I14" s="8">
        <v>649.29999999999995</v>
      </c>
    </row>
    <row r="15" spans="1:9" s="16" customFormat="1" ht="81.75" customHeight="1" x14ac:dyDescent="0.25">
      <c r="A15" s="5" t="s">
        <v>63</v>
      </c>
      <c r="B15" s="14" t="s">
        <v>112</v>
      </c>
      <c r="C15" s="6">
        <v>804</v>
      </c>
      <c r="D15" s="6" t="s">
        <v>23</v>
      </c>
      <c r="E15" s="6" t="s">
        <v>58</v>
      </c>
      <c r="F15" s="6" t="s">
        <v>54</v>
      </c>
      <c r="G15" s="8">
        <f>G16</f>
        <v>649.29999999999995</v>
      </c>
      <c r="H15" s="8">
        <f>H16</f>
        <v>649.29999999999995</v>
      </c>
      <c r="I15" s="8">
        <f>I16</f>
        <v>649.29999999999995</v>
      </c>
    </row>
    <row r="16" spans="1:9" s="16" customFormat="1" ht="47.25" customHeight="1" x14ac:dyDescent="0.25">
      <c r="A16" s="5" t="s">
        <v>66</v>
      </c>
      <c r="B16" s="14" t="s">
        <v>113</v>
      </c>
      <c r="C16" s="6">
        <v>804</v>
      </c>
      <c r="D16" s="6" t="s">
        <v>23</v>
      </c>
      <c r="E16" s="6" t="s">
        <v>58</v>
      </c>
      <c r="F16" s="6" t="s">
        <v>55</v>
      </c>
      <c r="G16" s="8">
        <v>649.29999999999995</v>
      </c>
      <c r="H16" s="8">
        <v>649.29999999999995</v>
      </c>
      <c r="I16" s="8">
        <v>649.29999999999995</v>
      </c>
    </row>
    <row r="17" spans="1:9" ht="47.25" x14ac:dyDescent="0.25">
      <c r="A17" s="10" t="s">
        <v>44</v>
      </c>
      <c r="B17" s="51" t="s">
        <v>5</v>
      </c>
      <c r="C17" s="11" t="s">
        <v>41</v>
      </c>
      <c r="D17" s="11" t="s">
        <v>24</v>
      </c>
      <c r="E17" s="11"/>
      <c r="F17" s="11"/>
      <c r="G17" s="9">
        <f>SUM(G19)</f>
        <v>573</v>
      </c>
      <c r="H17" s="33">
        <f t="shared" ref="H17:I17" si="2">SUM(H19)</f>
        <v>463.8</v>
      </c>
      <c r="I17" s="33">
        <f t="shared" si="2"/>
        <v>463.8</v>
      </c>
    </row>
    <row r="18" spans="1:9" ht="15.75" x14ac:dyDescent="0.25">
      <c r="A18" s="35" t="s">
        <v>45</v>
      </c>
      <c r="B18" s="51" t="s">
        <v>51</v>
      </c>
      <c r="C18" s="36" t="s">
        <v>41</v>
      </c>
      <c r="D18" s="36" t="s">
        <v>24</v>
      </c>
      <c r="E18" s="36" t="s">
        <v>56</v>
      </c>
      <c r="F18" s="36"/>
      <c r="G18" s="8">
        <f>G19</f>
        <v>573</v>
      </c>
      <c r="H18" s="8">
        <f t="shared" ref="H18:I21" si="3">H19</f>
        <v>463.8</v>
      </c>
      <c r="I18" s="8">
        <f t="shared" si="3"/>
        <v>463.8</v>
      </c>
    </row>
    <row r="19" spans="1:9" s="16" customFormat="1" ht="15.75" x14ac:dyDescent="0.25">
      <c r="A19" s="5" t="s">
        <v>67</v>
      </c>
      <c r="B19" s="14" t="s">
        <v>111</v>
      </c>
      <c r="C19" s="6" t="s">
        <v>41</v>
      </c>
      <c r="D19" s="6" t="s">
        <v>24</v>
      </c>
      <c r="E19" s="6" t="s">
        <v>57</v>
      </c>
      <c r="F19" s="6"/>
      <c r="G19" s="8">
        <f>G21</f>
        <v>573</v>
      </c>
      <c r="H19" s="8">
        <f>H21</f>
        <v>463.8</v>
      </c>
      <c r="I19" s="8">
        <f>I21</f>
        <v>463.8</v>
      </c>
    </row>
    <row r="20" spans="1:9" s="16" customFormat="1" ht="15.75" x14ac:dyDescent="0.25">
      <c r="A20" s="5" t="s">
        <v>68</v>
      </c>
      <c r="B20" s="14" t="s">
        <v>99</v>
      </c>
      <c r="C20" s="6" t="s">
        <v>41</v>
      </c>
      <c r="D20" s="6" t="s">
        <v>24</v>
      </c>
      <c r="E20" s="6" t="s">
        <v>101</v>
      </c>
      <c r="F20" s="6"/>
      <c r="G20" s="8">
        <f>G21</f>
        <v>573</v>
      </c>
      <c r="H20" s="8">
        <f t="shared" ref="H20:I20" si="4">H21</f>
        <v>463.8</v>
      </c>
      <c r="I20" s="8">
        <f t="shared" si="4"/>
        <v>463.8</v>
      </c>
    </row>
    <row r="21" spans="1:9" s="16" customFormat="1" ht="63" x14ac:dyDescent="0.25">
      <c r="A21" s="5" t="s">
        <v>69</v>
      </c>
      <c r="B21" s="14" t="s">
        <v>112</v>
      </c>
      <c r="C21" s="6" t="s">
        <v>41</v>
      </c>
      <c r="D21" s="6" t="s">
        <v>24</v>
      </c>
      <c r="E21" s="6" t="s">
        <v>101</v>
      </c>
      <c r="F21" s="6" t="s">
        <v>54</v>
      </c>
      <c r="G21" s="8">
        <f>G22</f>
        <v>573</v>
      </c>
      <c r="H21" s="8">
        <f t="shared" si="3"/>
        <v>463.8</v>
      </c>
      <c r="I21" s="8">
        <f t="shared" si="3"/>
        <v>463.8</v>
      </c>
    </row>
    <row r="22" spans="1:9" ht="31.5" x14ac:dyDescent="0.25">
      <c r="A22" s="5" t="s">
        <v>70</v>
      </c>
      <c r="B22" s="14" t="s">
        <v>113</v>
      </c>
      <c r="C22" s="6">
        <v>804</v>
      </c>
      <c r="D22" s="6" t="s">
        <v>24</v>
      </c>
      <c r="E22" s="6" t="s">
        <v>101</v>
      </c>
      <c r="F22" s="6" t="s">
        <v>55</v>
      </c>
      <c r="G22" s="8">
        <v>573</v>
      </c>
      <c r="H22" s="8">
        <v>463.8</v>
      </c>
      <c r="I22" s="8">
        <v>463.8</v>
      </c>
    </row>
    <row r="23" spans="1:9" ht="47.25" x14ac:dyDescent="0.25">
      <c r="A23" s="28" t="s">
        <v>71</v>
      </c>
      <c r="B23" s="52" t="s">
        <v>6</v>
      </c>
      <c r="C23" s="24" t="s">
        <v>41</v>
      </c>
      <c r="D23" s="24" t="s">
        <v>25</v>
      </c>
      <c r="E23" s="24"/>
      <c r="F23" s="24"/>
      <c r="G23" s="75">
        <f>G24</f>
        <v>8182.475629999999</v>
      </c>
      <c r="H23" s="40">
        <f>H25</f>
        <v>7502.3000000000011</v>
      </c>
      <c r="I23" s="40">
        <f>I25</f>
        <v>7516.6</v>
      </c>
    </row>
    <row r="24" spans="1:9" ht="31.5" x14ac:dyDescent="0.25">
      <c r="A24" s="43" t="s">
        <v>72</v>
      </c>
      <c r="B24" s="51" t="s">
        <v>59</v>
      </c>
      <c r="C24" s="48" t="s">
        <v>41</v>
      </c>
      <c r="D24" s="48" t="s">
        <v>25</v>
      </c>
      <c r="E24" s="48" t="s">
        <v>56</v>
      </c>
      <c r="F24" s="48"/>
      <c r="G24" s="75">
        <f>G25</f>
        <v>8182.475629999999</v>
      </c>
      <c r="H24" s="40">
        <f>H25</f>
        <v>7502.3000000000011</v>
      </c>
      <c r="I24" s="40">
        <f>I25</f>
        <v>7516.6</v>
      </c>
    </row>
    <row r="25" spans="1:9" ht="15.75" x14ac:dyDescent="0.25">
      <c r="A25" s="10" t="s">
        <v>73</v>
      </c>
      <c r="B25" s="51" t="s">
        <v>111</v>
      </c>
      <c r="C25" s="11" t="s">
        <v>41</v>
      </c>
      <c r="D25" s="11" t="s">
        <v>25</v>
      </c>
      <c r="E25" s="11" t="s">
        <v>57</v>
      </c>
      <c r="F25" s="11"/>
      <c r="G25" s="74">
        <f>G26+G29</f>
        <v>8182.475629999999</v>
      </c>
      <c r="H25" s="42">
        <f>H26+H29</f>
        <v>7502.3000000000011</v>
      </c>
      <c r="I25" s="42">
        <f>I26+I29</f>
        <v>7516.6</v>
      </c>
    </row>
    <row r="26" spans="1:9" ht="47.25" x14ac:dyDescent="0.25">
      <c r="A26" s="5" t="s">
        <v>74</v>
      </c>
      <c r="B26" s="51" t="s">
        <v>278</v>
      </c>
      <c r="C26" s="61" t="s">
        <v>41</v>
      </c>
      <c r="D26" s="61" t="s">
        <v>25</v>
      </c>
      <c r="E26" s="61" t="s">
        <v>110</v>
      </c>
      <c r="F26" s="61"/>
      <c r="G26" s="58">
        <f t="shared" ref="G26:I27" si="5">G27</f>
        <v>19.399999999999999</v>
      </c>
      <c r="H26" s="58">
        <f t="shared" si="5"/>
        <v>19.600000000000001</v>
      </c>
      <c r="I26" s="58">
        <f t="shared" si="5"/>
        <v>19.600000000000001</v>
      </c>
    </row>
    <row r="27" spans="1:9" ht="31.5" x14ac:dyDescent="0.25">
      <c r="A27" s="43" t="s">
        <v>79</v>
      </c>
      <c r="B27" s="14" t="s">
        <v>77</v>
      </c>
      <c r="C27" s="6" t="s">
        <v>41</v>
      </c>
      <c r="D27" s="6" t="s">
        <v>25</v>
      </c>
      <c r="E27" s="6" t="s">
        <v>110</v>
      </c>
      <c r="F27" s="6" t="s">
        <v>75</v>
      </c>
      <c r="G27" s="29">
        <f t="shared" si="5"/>
        <v>19.399999999999999</v>
      </c>
      <c r="H27" s="29">
        <f t="shared" si="5"/>
        <v>19.600000000000001</v>
      </c>
      <c r="I27" s="29">
        <f t="shared" si="5"/>
        <v>19.600000000000001</v>
      </c>
    </row>
    <row r="28" spans="1:9" ht="31.5" x14ac:dyDescent="0.25">
      <c r="A28" s="43" t="s">
        <v>80</v>
      </c>
      <c r="B28" s="14" t="s">
        <v>78</v>
      </c>
      <c r="C28" s="6" t="s">
        <v>41</v>
      </c>
      <c r="D28" s="6" t="s">
        <v>25</v>
      </c>
      <c r="E28" s="6" t="s">
        <v>110</v>
      </c>
      <c r="F28" s="6" t="s">
        <v>76</v>
      </c>
      <c r="G28" s="29">
        <v>19.399999999999999</v>
      </c>
      <c r="H28" s="29">
        <v>19.600000000000001</v>
      </c>
      <c r="I28" s="29">
        <v>19.600000000000001</v>
      </c>
    </row>
    <row r="29" spans="1:9" ht="31.5" x14ac:dyDescent="0.25">
      <c r="A29" s="5" t="s">
        <v>81</v>
      </c>
      <c r="B29" s="51" t="s">
        <v>102</v>
      </c>
      <c r="C29" s="61" t="s">
        <v>41</v>
      </c>
      <c r="D29" s="61" t="s">
        <v>25</v>
      </c>
      <c r="E29" s="61" t="s">
        <v>100</v>
      </c>
      <c r="F29" s="61"/>
      <c r="G29" s="73">
        <f>G30+G32+G34</f>
        <v>8163.0756299999994</v>
      </c>
      <c r="H29" s="58">
        <f t="shared" ref="H29:I29" si="6">H30+H32</f>
        <v>7482.7000000000007</v>
      </c>
      <c r="I29" s="58">
        <f t="shared" si="6"/>
        <v>7497</v>
      </c>
    </row>
    <row r="30" spans="1:9" ht="63" x14ac:dyDescent="0.25">
      <c r="A30" s="5" t="s">
        <v>39</v>
      </c>
      <c r="B30" s="14" t="s">
        <v>115</v>
      </c>
      <c r="C30" s="6">
        <v>804</v>
      </c>
      <c r="D30" s="6" t="s">
        <v>25</v>
      </c>
      <c r="E30" s="6" t="s">
        <v>100</v>
      </c>
      <c r="F30" s="6" t="s">
        <v>54</v>
      </c>
      <c r="G30" s="29">
        <f>G31</f>
        <v>3078.82</v>
      </c>
      <c r="H30" s="29">
        <f t="shared" ref="H30:I30" si="7">H31</f>
        <v>2904.1</v>
      </c>
      <c r="I30" s="29">
        <f t="shared" si="7"/>
        <v>2904.1</v>
      </c>
    </row>
    <row r="31" spans="1:9" ht="31.5" x14ac:dyDescent="0.25">
      <c r="A31" s="5" t="s">
        <v>287</v>
      </c>
      <c r="B31" s="14" t="s">
        <v>53</v>
      </c>
      <c r="C31" s="6">
        <v>804</v>
      </c>
      <c r="D31" s="6" t="s">
        <v>25</v>
      </c>
      <c r="E31" s="6" t="s">
        <v>100</v>
      </c>
      <c r="F31" s="6" t="s">
        <v>55</v>
      </c>
      <c r="G31" s="29">
        <v>3078.82</v>
      </c>
      <c r="H31" s="29">
        <v>2904.1</v>
      </c>
      <c r="I31" s="29">
        <v>2904.1</v>
      </c>
    </row>
    <row r="32" spans="1:9" ht="31.5" x14ac:dyDescent="0.25">
      <c r="A32" s="5" t="s">
        <v>288</v>
      </c>
      <c r="B32" s="14" t="s">
        <v>77</v>
      </c>
      <c r="C32" s="6">
        <v>804</v>
      </c>
      <c r="D32" s="6" t="s">
        <v>25</v>
      </c>
      <c r="E32" s="6" t="s">
        <v>100</v>
      </c>
      <c r="F32" s="6" t="s">
        <v>75</v>
      </c>
      <c r="G32" s="72">
        <f>G33</f>
        <v>4964.2556299999997</v>
      </c>
      <c r="H32" s="29">
        <f t="shared" ref="H32:I32" si="8">H33</f>
        <v>4578.6000000000004</v>
      </c>
      <c r="I32" s="29">
        <f t="shared" si="8"/>
        <v>4592.8999999999996</v>
      </c>
    </row>
    <row r="33" spans="1:9" ht="31.5" x14ac:dyDescent="0.25">
      <c r="A33" s="5" t="s">
        <v>289</v>
      </c>
      <c r="B33" s="14" t="s">
        <v>78</v>
      </c>
      <c r="C33" s="6">
        <v>804</v>
      </c>
      <c r="D33" s="6" t="s">
        <v>25</v>
      </c>
      <c r="E33" s="6" t="s">
        <v>100</v>
      </c>
      <c r="F33" s="6" t="s">
        <v>76</v>
      </c>
      <c r="G33" s="72">
        <v>4964.2556299999997</v>
      </c>
      <c r="H33" s="29">
        <v>4578.6000000000004</v>
      </c>
      <c r="I33" s="29">
        <v>4592.8999999999996</v>
      </c>
    </row>
    <row r="34" spans="1:9" ht="15.75" x14ac:dyDescent="0.25">
      <c r="A34" s="5" t="s">
        <v>290</v>
      </c>
      <c r="B34" s="14" t="s">
        <v>335</v>
      </c>
      <c r="C34" s="6" t="s">
        <v>41</v>
      </c>
      <c r="D34" s="6" t="s">
        <v>25</v>
      </c>
      <c r="E34" s="6" t="s">
        <v>100</v>
      </c>
      <c r="F34" s="6" t="s">
        <v>336</v>
      </c>
      <c r="G34" s="29">
        <v>120</v>
      </c>
      <c r="H34" s="29"/>
      <c r="I34" s="29"/>
    </row>
    <row r="35" spans="1:9" ht="51.75" customHeight="1" x14ac:dyDescent="0.25">
      <c r="A35" s="5" t="s">
        <v>291</v>
      </c>
      <c r="B35" s="51" t="s">
        <v>117</v>
      </c>
      <c r="C35" s="50" t="s">
        <v>41</v>
      </c>
      <c r="D35" s="50" t="s">
        <v>118</v>
      </c>
      <c r="E35" s="50"/>
      <c r="F35" s="50"/>
      <c r="G35" s="58">
        <f t="shared" ref="G35:I37" si="9">G36</f>
        <v>47.5</v>
      </c>
      <c r="H35" s="58">
        <f t="shared" si="9"/>
        <v>37.299999999999997</v>
      </c>
      <c r="I35" s="58">
        <f t="shared" si="9"/>
        <v>37.299999999999997</v>
      </c>
    </row>
    <row r="36" spans="1:9" ht="31.5" x14ac:dyDescent="0.25">
      <c r="A36" s="5" t="s">
        <v>42</v>
      </c>
      <c r="B36" s="51" t="s">
        <v>59</v>
      </c>
      <c r="C36" s="50" t="s">
        <v>41</v>
      </c>
      <c r="D36" s="50" t="s">
        <v>118</v>
      </c>
      <c r="E36" s="50" t="s">
        <v>56</v>
      </c>
      <c r="F36" s="50"/>
      <c r="G36" s="58">
        <f t="shared" si="9"/>
        <v>47.5</v>
      </c>
      <c r="H36" s="58">
        <f t="shared" si="9"/>
        <v>37.299999999999997</v>
      </c>
      <c r="I36" s="58">
        <f t="shared" si="9"/>
        <v>37.299999999999997</v>
      </c>
    </row>
    <row r="37" spans="1:9" ht="15.75" x14ac:dyDescent="0.25">
      <c r="A37" s="5" t="s">
        <v>152</v>
      </c>
      <c r="B37" s="14" t="s">
        <v>119</v>
      </c>
      <c r="C37" s="6" t="s">
        <v>41</v>
      </c>
      <c r="D37" s="6" t="s">
        <v>118</v>
      </c>
      <c r="E37" s="6" t="s">
        <v>57</v>
      </c>
      <c r="F37" s="6"/>
      <c r="G37" s="29">
        <f t="shared" si="9"/>
        <v>47.5</v>
      </c>
      <c r="H37" s="29">
        <f t="shared" si="9"/>
        <v>37.299999999999997</v>
      </c>
      <c r="I37" s="29">
        <f t="shared" si="9"/>
        <v>37.299999999999997</v>
      </c>
    </row>
    <row r="38" spans="1:9" ht="47.25" x14ac:dyDescent="0.25">
      <c r="A38" s="5" t="s">
        <v>153</v>
      </c>
      <c r="B38" s="14" t="s">
        <v>259</v>
      </c>
      <c r="C38" s="6" t="s">
        <v>41</v>
      </c>
      <c r="D38" s="6" t="s">
        <v>118</v>
      </c>
      <c r="E38" s="6" t="s">
        <v>120</v>
      </c>
      <c r="F38" s="6" t="s">
        <v>121</v>
      </c>
      <c r="G38" s="29">
        <v>47.5</v>
      </c>
      <c r="H38" s="29">
        <v>37.299999999999997</v>
      </c>
      <c r="I38" s="29">
        <v>37.299999999999997</v>
      </c>
    </row>
    <row r="39" spans="1:9" ht="15.75" x14ac:dyDescent="0.25">
      <c r="A39" s="43" t="s">
        <v>154</v>
      </c>
      <c r="B39" s="51" t="s">
        <v>313</v>
      </c>
      <c r="C39" s="66" t="s">
        <v>41</v>
      </c>
      <c r="D39" s="66" t="s">
        <v>314</v>
      </c>
      <c r="E39" s="66"/>
      <c r="F39" s="66"/>
      <c r="G39" s="73">
        <f>G40</f>
        <v>336.00779</v>
      </c>
      <c r="H39" s="58"/>
      <c r="I39" s="58"/>
    </row>
    <row r="40" spans="1:9" ht="31.5" x14ac:dyDescent="0.25">
      <c r="A40" s="5" t="s">
        <v>155</v>
      </c>
      <c r="B40" s="14" t="s">
        <v>59</v>
      </c>
      <c r="C40" s="6" t="s">
        <v>41</v>
      </c>
      <c r="D40" s="6" t="s">
        <v>314</v>
      </c>
      <c r="E40" s="6" t="s">
        <v>56</v>
      </c>
      <c r="F40" s="6"/>
      <c r="G40" s="72">
        <f>G41</f>
        <v>336.00779</v>
      </c>
      <c r="H40" s="29"/>
      <c r="I40" s="29"/>
    </row>
    <row r="41" spans="1:9" ht="15.75" x14ac:dyDescent="0.25">
      <c r="A41" s="5" t="s">
        <v>156</v>
      </c>
      <c r="B41" s="14" t="s">
        <v>119</v>
      </c>
      <c r="C41" s="6" t="s">
        <v>41</v>
      </c>
      <c r="D41" s="6" t="s">
        <v>314</v>
      </c>
      <c r="E41" s="6" t="s">
        <v>57</v>
      </c>
      <c r="F41" s="6"/>
      <c r="G41" s="72">
        <f>G42</f>
        <v>336.00779</v>
      </c>
      <c r="H41" s="29"/>
      <c r="I41" s="29"/>
    </row>
    <row r="42" spans="1:9" ht="47.25" x14ac:dyDescent="0.25">
      <c r="A42" s="5" t="s">
        <v>157</v>
      </c>
      <c r="B42" s="14" t="s">
        <v>315</v>
      </c>
      <c r="C42" s="6" t="s">
        <v>41</v>
      </c>
      <c r="D42" s="6" t="s">
        <v>314</v>
      </c>
      <c r="E42" s="6" t="s">
        <v>316</v>
      </c>
      <c r="F42" s="6"/>
      <c r="G42" s="72">
        <f>G43</f>
        <v>336.00779</v>
      </c>
      <c r="H42" s="29"/>
      <c r="I42" s="29"/>
    </row>
    <row r="43" spans="1:9" ht="15.75" x14ac:dyDescent="0.25">
      <c r="A43" s="5" t="s">
        <v>158</v>
      </c>
      <c r="B43" s="14" t="s">
        <v>7</v>
      </c>
      <c r="C43" s="6" t="s">
        <v>41</v>
      </c>
      <c r="D43" s="6" t="s">
        <v>314</v>
      </c>
      <c r="E43" s="6" t="s">
        <v>316</v>
      </c>
      <c r="F43" s="6" t="s">
        <v>322</v>
      </c>
      <c r="G43" s="72">
        <v>336.00779</v>
      </c>
      <c r="H43" s="29"/>
      <c r="I43" s="29"/>
    </row>
    <row r="44" spans="1:9" ht="15.75" x14ac:dyDescent="0.25">
      <c r="A44" s="5" t="s">
        <v>292</v>
      </c>
      <c r="B44" s="51" t="s">
        <v>116</v>
      </c>
      <c r="C44" s="50" t="s">
        <v>41</v>
      </c>
      <c r="D44" s="50" t="s">
        <v>26</v>
      </c>
      <c r="E44" s="50"/>
      <c r="F44" s="50"/>
      <c r="G44" s="58">
        <f>G45</f>
        <v>95</v>
      </c>
      <c r="H44" s="58">
        <v>100</v>
      </c>
      <c r="I44" s="58">
        <v>100</v>
      </c>
    </row>
    <row r="45" spans="1:9" ht="31.5" x14ac:dyDescent="0.25">
      <c r="A45" s="5" t="s">
        <v>159</v>
      </c>
      <c r="B45" s="14" t="s">
        <v>59</v>
      </c>
      <c r="C45" s="6" t="s">
        <v>41</v>
      </c>
      <c r="D45" s="6" t="s">
        <v>26</v>
      </c>
      <c r="E45" s="6" t="s">
        <v>56</v>
      </c>
      <c r="F45" s="6"/>
      <c r="G45" s="8">
        <f>G47</f>
        <v>95</v>
      </c>
      <c r="H45" s="8">
        <f>H47</f>
        <v>100</v>
      </c>
      <c r="I45" s="8">
        <f>I47</f>
        <v>100</v>
      </c>
    </row>
    <row r="46" spans="1:9" ht="15.75" x14ac:dyDescent="0.25">
      <c r="A46" s="5" t="s">
        <v>160</v>
      </c>
      <c r="B46" s="14" t="s">
        <v>119</v>
      </c>
      <c r="C46" s="6" t="s">
        <v>41</v>
      </c>
      <c r="D46" s="6" t="s">
        <v>26</v>
      </c>
      <c r="E46" s="6" t="s">
        <v>57</v>
      </c>
      <c r="F46" s="6"/>
      <c r="G46" s="8">
        <f>G47</f>
        <v>95</v>
      </c>
      <c r="H46" s="8">
        <f t="shared" ref="H46:I46" si="10">H47</f>
        <v>100</v>
      </c>
      <c r="I46" s="8">
        <f t="shared" si="10"/>
        <v>100</v>
      </c>
    </row>
    <row r="47" spans="1:9" ht="47.25" x14ac:dyDescent="0.25">
      <c r="A47" s="5" t="s">
        <v>161</v>
      </c>
      <c r="B47" s="14" t="s">
        <v>260</v>
      </c>
      <c r="C47" s="6" t="s">
        <v>41</v>
      </c>
      <c r="D47" s="6" t="s">
        <v>26</v>
      </c>
      <c r="E47" s="6" t="s">
        <v>122</v>
      </c>
      <c r="F47" s="6"/>
      <c r="G47" s="8">
        <f>G48</f>
        <v>95</v>
      </c>
      <c r="H47" s="8">
        <f>H48</f>
        <v>100</v>
      </c>
      <c r="I47" s="8">
        <f>I48</f>
        <v>100</v>
      </c>
    </row>
    <row r="48" spans="1:9" ht="15.75" x14ac:dyDescent="0.25">
      <c r="A48" s="5" t="s">
        <v>162</v>
      </c>
      <c r="B48" s="14" t="s">
        <v>7</v>
      </c>
      <c r="C48" s="6">
        <v>804</v>
      </c>
      <c r="D48" s="6" t="s">
        <v>26</v>
      </c>
      <c r="E48" s="6" t="s">
        <v>122</v>
      </c>
      <c r="F48" s="6" t="s">
        <v>82</v>
      </c>
      <c r="G48" s="29">
        <v>95</v>
      </c>
      <c r="H48" s="29">
        <v>100</v>
      </c>
      <c r="I48" s="29">
        <v>100</v>
      </c>
    </row>
    <row r="49" spans="1:9" ht="15.75" x14ac:dyDescent="0.25">
      <c r="A49" s="5" t="s">
        <v>163</v>
      </c>
      <c r="B49" s="51" t="s">
        <v>123</v>
      </c>
      <c r="C49" s="50" t="s">
        <v>41</v>
      </c>
      <c r="D49" s="50" t="s">
        <v>124</v>
      </c>
      <c r="E49" s="50"/>
      <c r="F49" s="50"/>
      <c r="G49" s="68">
        <f t="shared" ref="G49:I50" si="11">G50</f>
        <v>401.07100000000003</v>
      </c>
      <c r="H49" s="58">
        <f t="shared" si="11"/>
        <v>391.99</v>
      </c>
      <c r="I49" s="58">
        <f t="shared" si="11"/>
        <v>391.99</v>
      </c>
    </row>
    <row r="50" spans="1:9" ht="31.5" x14ac:dyDescent="0.25">
      <c r="A50" s="5" t="s">
        <v>164</v>
      </c>
      <c r="B50" s="51" t="s">
        <v>59</v>
      </c>
      <c r="C50" s="50" t="s">
        <v>41</v>
      </c>
      <c r="D50" s="50" t="s">
        <v>124</v>
      </c>
      <c r="E50" s="50" t="s">
        <v>56</v>
      </c>
      <c r="F50" s="50"/>
      <c r="G50" s="68">
        <f t="shared" si="11"/>
        <v>401.07100000000003</v>
      </c>
      <c r="H50" s="58">
        <f t="shared" si="11"/>
        <v>391.99</v>
      </c>
      <c r="I50" s="58">
        <f t="shared" si="11"/>
        <v>391.99</v>
      </c>
    </row>
    <row r="51" spans="1:9" ht="15.75" x14ac:dyDescent="0.25">
      <c r="A51" s="5" t="s">
        <v>165</v>
      </c>
      <c r="B51" s="14" t="s">
        <v>111</v>
      </c>
      <c r="C51" s="6" t="s">
        <v>41</v>
      </c>
      <c r="D51" s="6" t="s">
        <v>124</v>
      </c>
      <c r="E51" s="6" t="s">
        <v>57</v>
      </c>
      <c r="F51" s="6"/>
      <c r="G51" s="67">
        <f>G52+G53</f>
        <v>401.07100000000003</v>
      </c>
      <c r="H51" s="29">
        <f>H52+H53</f>
        <v>391.99</v>
      </c>
      <c r="I51" s="29">
        <f>I52+I53</f>
        <v>391.99</v>
      </c>
    </row>
    <row r="52" spans="1:9" ht="47.25" x14ac:dyDescent="0.25">
      <c r="A52" s="5" t="s">
        <v>166</v>
      </c>
      <c r="B52" s="14" t="s">
        <v>261</v>
      </c>
      <c r="C52" s="6" t="s">
        <v>41</v>
      </c>
      <c r="D52" s="6" t="s">
        <v>124</v>
      </c>
      <c r="E52" s="6" t="s">
        <v>125</v>
      </c>
      <c r="F52" s="6" t="s">
        <v>121</v>
      </c>
      <c r="G52" s="67">
        <v>177.215</v>
      </c>
      <c r="H52" s="29">
        <v>168.09</v>
      </c>
      <c r="I52" s="29">
        <v>168.09</v>
      </c>
    </row>
    <row r="53" spans="1:9" ht="47.25" x14ac:dyDescent="0.25">
      <c r="A53" s="5" t="s">
        <v>167</v>
      </c>
      <c r="B53" s="14" t="s">
        <v>262</v>
      </c>
      <c r="C53" s="6" t="s">
        <v>41</v>
      </c>
      <c r="D53" s="6" t="s">
        <v>124</v>
      </c>
      <c r="E53" s="6" t="s">
        <v>126</v>
      </c>
      <c r="F53" s="6" t="s">
        <v>121</v>
      </c>
      <c r="G53" s="67">
        <v>223.85599999999999</v>
      </c>
      <c r="H53" s="29">
        <v>223.9</v>
      </c>
      <c r="I53" s="29">
        <v>223.9</v>
      </c>
    </row>
    <row r="54" spans="1:9" s="20" customFormat="1" ht="21" x14ac:dyDescent="0.35">
      <c r="A54" s="43" t="s">
        <v>168</v>
      </c>
      <c r="B54" s="53" t="s">
        <v>8</v>
      </c>
      <c r="C54" s="18" t="s">
        <v>21</v>
      </c>
      <c r="D54" s="18" t="s">
        <v>27</v>
      </c>
      <c r="E54" s="18"/>
      <c r="F54" s="18"/>
      <c r="G54" s="78">
        <f>G55</f>
        <v>236.99199999999999</v>
      </c>
      <c r="H54" s="19">
        <f t="shared" ref="H54:I59" si="12">H55</f>
        <v>265.2</v>
      </c>
      <c r="I54" s="19">
        <f t="shared" si="12"/>
        <v>252</v>
      </c>
    </row>
    <row r="55" spans="1:9" ht="27" customHeight="1" x14ac:dyDescent="0.25">
      <c r="A55" s="5" t="s">
        <v>169</v>
      </c>
      <c r="B55" s="14" t="s">
        <v>9</v>
      </c>
      <c r="C55" s="11" t="s">
        <v>21</v>
      </c>
      <c r="D55" s="11" t="s">
        <v>28</v>
      </c>
      <c r="E55" s="38"/>
      <c r="F55" s="11"/>
      <c r="G55" s="70">
        <f>G58</f>
        <v>236.99199999999999</v>
      </c>
      <c r="H55" s="33">
        <f>H58</f>
        <v>265.2</v>
      </c>
      <c r="I55" s="33">
        <f>I58</f>
        <v>252</v>
      </c>
    </row>
    <row r="56" spans="1:9" ht="31.5" x14ac:dyDescent="0.25">
      <c r="A56" s="39" t="s">
        <v>170</v>
      </c>
      <c r="B56" s="51" t="s">
        <v>59</v>
      </c>
      <c r="C56" s="38" t="s">
        <v>41</v>
      </c>
      <c r="D56" s="38" t="s">
        <v>28</v>
      </c>
      <c r="E56" s="38" t="s">
        <v>56</v>
      </c>
      <c r="F56" s="38"/>
      <c r="G56" s="77">
        <f>G58</f>
        <v>236.99199999999999</v>
      </c>
      <c r="H56" s="40">
        <f t="shared" ref="H56:I56" si="13">H58</f>
        <v>265.2</v>
      </c>
      <c r="I56" s="40">
        <f t="shared" si="13"/>
        <v>252</v>
      </c>
    </row>
    <row r="57" spans="1:9" ht="15.75" x14ac:dyDescent="0.25">
      <c r="A57" s="43" t="s">
        <v>171</v>
      </c>
      <c r="B57" s="14" t="s">
        <v>111</v>
      </c>
      <c r="C57" s="61" t="s">
        <v>41</v>
      </c>
      <c r="D57" s="61" t="s">
        <v>28</v>
      </c>
      <c r="E57" s="61" t="s">
        <v>57</v>
      </c>
      <c r="F57" s="61"/>
      <c r="G57" s="77">
        <f>G58</f>
        <v>236.99199999999999</v>
      </c>
      <c r="H57" s="40"/>
      <c r="I57" s="40"/>
    </row>
    <row r="58" spans="1:9" ht="63" x14ac:dyDescent="0.25">
      <c r="A58" s="35" t="s">
        <v>172</v>
      </c>
      <c r="B58" s="51" t="s">
        <v>263</v>
      </c>
      <c r="C58" s="36" t="s">
        <v>41</v>
      </c>
      <c r="D58" s="36" t="s">
        <v>28</v>
      </c>
      <c r="E58" s="38" t="s">
        <v>127</v>
      </c>
      <c r="F58" s="36"/>
      <c r="G58" s="77">
        <f>G59+G61</f>
        <v>236.99199999999999</v>
      </c>
      <c r="H58" s="40">
        <f t="shared" ref="H58:I58" si="14">H59+H61</f>
        <v>265.2</v>
      </c>
      <c r="I58" s="40">
        <f t="shared" si="14"/>
        <v>252</v>
      </c>
    </row>
    <row r="59" spans="1:9" ht="31.5" x14ac:dyDescent="0.25">
      <c r="A59" s="10" t="s">
        <v>173</v>
      </c>
      <c r="B59" s="51" t="s">
        <v>10</v>
      </c>
      <c r="C59" s="6" t="s">
        <v>41</v>
      </c>
      <c r="D59" s="6" t="s">
        <v>28</v>
      </c>
      <c r="E59" s="6" t="s">
        <v>127</v>
      </c>
      <c r="F59" s="6" t="s">
        <v>54</v>
      </c>
      <c r="G59" s="69">
        <f>G60</f>
        <v>208.2</v>
      </c>
      <c r="H59" s="8">
        <f t="shared" si="12"/>
        <v>222.43</v>
      </c>
      <c r="I59" s="8">
        <f t="shared" si="12"/>
        <v>222.43</v>
      </c>
    </row>
    <row r="60" spans="1:9" ht="15.75" x14ac:dyDescent="0.25">
      <c r="A60" s="5" t="s">
        <v>174</v>
      </c>
      <c r="B60" s="14" t="s">
        <v>4</v>
      </c>
      <c r="C60" s="6">
        <v>804</v>
      </c>
      <c r="D60" s="6" t="s">
        <v>28</v>
      </c>
      <c r="E60" s="6" t="s">
        <v>127</v>
      </c>
      <c r="F60" s="6" t="s">
        <v>55</v>
      </c>
      <c r="G60" s="69">
        <v>208.2</v>
      </c>
      <c r="H60" s="8">
        <v>222.43</v>
      </c>
      <c r="I60" s="8">
        <v>222.43</v>
      </c>
    </row>
    <row r="61" spans="1:9" ht="31.5" x14ac:dyDescent="0.25">
      <c r="A61" s="5" t="s">
        <v>175</v>
      </c>
      <c r="B61" s="14" t="s">
        <v>77</v>
      </c>
      <c r="C61" s="6" t="s">
        <v>21</v>
      </c>
      <c r="D61" s="6" t="s">
        <v>28</v>
      </c>
      <c r="E61" s="6" t="s">
        <v>127</v>
      </c>
      <c r="F61" s="6" t="s">
        <v>75</v>
      </c>
      <c r="G61" s="69">
        <f>G62</f>
        <v>28.792000000000002</v>
      </c>
      <c r="H61" s="8">
        <f t="shared" ref="H61:I61" si="15">H62</f>
        <v>42.77</v>
      </c>
      <c r="I61" s="8">
        <f t="shared" si="15"/>
        <v>29.57</v>
      </c>
    </row>
    <row r="62" spans="1:9" ht="31.5" x14ac:dyDescent="0.25">
      <c r="A62" s="5" t="s">
        <v>176</v>
      </c>
      <c r="B62" s="14" t="s">
        <v>78</v>
      </c>
      <c r="C62" s="6">
        <v>804</v>
      </c>
      <c r="D62" s="6" t="s">
        <v>28</v>
      </c>
      <c r="E62" s="6" t="s">
        <v>127</v>
      </c>
      <c r="F62" s="6" t="s">
        <v>76</v>
      </c>
      <c r="G62" s="69">
        <v>28.792000000000002</v>
      </c>
      <c r="H62" s="8">
        <v>42.77</v>
      </c>
      <c r="I62" s="8">
        <v>29.57</v>
      </c>
    </row>
    <row r="63" spans="1:9" s="21" customFormat="1" ht="40.5" x14ac:dyDescent="0.35">
      <c r="A63" s="43" t="s">
        <v>177</v>
      </c>
      <c r="B63" s="53" t="s">
        <v>11</v>
      </c>
      <c r="C63" s="18" t="s">
        <v>21</v>
      </c>
      <c r="D63" s="18" t="s">
        <v>29</v>
      </c>
      <c r="E63" s="18"/>
      <c r="F63" s="18"/>
      <c r="G63" s="19">
        <f>SUM(G64+G70)</f>
        <v>300</v>
      </c>
      <c r="H63" s="19">
        <f t="shared" ref="H63:I63" si="16">SUM(H64+H70)</f>
        <v>300</v>
      </c>
      <c r="I63" s="19">
        <f t="shared" si="16"/>
        <v>300</v>
      </c>
    </row>
    <row r="64" spans="1:9" ht="47.25" x14ac:dyDescent="0.25">
      <c r="A64" s="10" t="s">
        <v>178</v>
      </c>
      <c r="B64" s="51" t="s">
        <v>12</v>
      </c>
      <c r="C64" s="11" t="s">
        <v>21</v>
      </c>
      <c r="D64" s="11" t="s">
        <v>30</v>
      </c>
      <c r="E64" s="11"/>
      <c r="F64" s="11"/>
      <c r="G64" s="9">
        <f>G65</f>
        <v>100</v>
      </c>
      <c r="H64" s="33">
        <f t="shared" ref="H64:I68" si="17">H65</f>
        <v>100</v>
      </c>
      <c r="I64" s="33">
        <f t="shared" si="17"/>
        <v>100</v>
      </c>
    </row>
    <row r="65" spans="1:9" ht="47.25" x14ac:dyDescent="0.25">
      <c r="A65" s="10" t="s">
        <v>179</v>
      </c>
      <c r="B65" s="51" t="s">
        <v>128</v>
      </c>
      <c r="C65" s="44">
        <v>804</v>
      </c>
      <c r="D65" s="44" t="s">
        <v>30</v>
      </c>
      <c r="E65" s="44" t="s">
        <v>104</v>
      </c>
      <c r="F65" s="11"/>
      <c r="G65" s="9">
        <f>G66</f>
        <v>100</v>
      </c>
      <c r="H65" s="42">
        <f t="shared" si="17"/>
        <v>100</v>
      </c>
      <c r="I65" s="42">
        <f t="shared" si="17"/>
        <v>100</v>
      </c>
    </row>
    <row r="66" spans="1:9" ht="47.25" x14ac:dyDescent="0.25">
      <c r="A66" s="43" t="s">
        <v>180</v>
      </c>
      <c r="B66" s="51" t="s">
        <v>281</v>
      </c>
      <c r="C66" s="44">
        <v>804</v>
      </c>
      <c r="D66" s="44" t="s">
        <v>30</v>
      </c>
      <c r="E66" s="44" t="s">
        <v>279</v>
      </c>
      <c r="F66" s="44"/>
      <c r="G66" s="42">
        <f>G68</f>
        <v>100</v>
      </c>
      <c r="H66" s="42">
        <f>H68</f>
        <v>100</v>
      </c>
      <c r="I66" s="42">
        <f>I68</f>
        <v>100</v>
      </c>
    </row>
    <row r="67" spans="1:9" ht="63" x14ac:dyDescent="0.25">
      <c r="A67" s="43" t="s">
        <v>181</v>
      </c>
      <c r="B67" s="59" t="s">
        <v>282</v>
      </c>
      <c r="C67" s="61" t="s">
        <v>41</v>
      </c>
      <c r="D67" s="61" t="s">
        <v>30</v>
      </c>
      <c r="E67" s="61" t="s">
        <v>280</v>
      </c>
      <c r="F67" s="61"/>
      <c r="G67" s="42">
        <v>100</v>
      </c>
      <c r="H67" s="42">
        <v>100</v>
      </c>
      <c r="I67" s="42">
        <v>100</v>
      </c>
    </row>
    <row r="68" spans="1:9" ht="31.5" x14ac:dyDescent="0.25">
      <c r="A68" s="43" t="s">
        <v>182</v>
      </c>
      <c r="B68" s="14" t="s">
        <v>77</v>
      </c>
      <c r="C68" s="6">
        <v>804</v>
      </c>
      <c r="D68" s="6" t="s">
        <v>30</v>
      </c>
      <c r="E68" s="6" t="s">
        <v>280</v>
      </c>
      <c r="F68" s="6" t="s">
        <v>75</v>
      </c>
      <c r="G68" s="42">
        <f>G69</f>
        <v>100</v>
      </c>
      <c r="H68" s="42">
        <f t="shared" si="17"/>
        <v>100</v>
      </c>
      <c r="I68" s="42">
        <f t="shared" si="17"/>
        <v>100</v>
      </c>
    </row>
    <row r="69" spans="1:9" ht="31.5" x14ac:dyDescent="0.25">
      <c r="A69" s="5" t="s">
        <v>183</v>
      </c>
      <c r="B69" s="14" t="s">
        <v>78</v>
      </c>
      <c r="C69" s="6">
        <v>804</v>
      </c>
      <c r="D69" s="6" t="s">
        <v>30</v>
      </c>
      <c r="E69" s="6" t="s">
        <v>280</v>
      </c>
      <c r="F69" s="6" t="s">
        <v>76</v>
      </c>
      <c r="G69" s="8">
        <v>100</v>
      </c>
      <c r="H69" s="8">
        <v>100</v>
      </c>
      <c r="I69" s="8">
        <v>100</v>
      </c>
    </row>
    <row r="70" spans="1:9" ht="15.75" x14ac:dyDescent="0.25">
      <c r="A70" s="10" t="s">
        <v>184</v>
      </c>
      <c r="B70" s="51" t="s">
        <v>13</v>
      </c>
      <c r="C70" s="11" t="s">
        <v>21</v>
      </c>
      <c r="D70" s="11" t="s">
        <v>31</v>
      </c>
      <c r="E70" s="11"/>
      <c r="F70" s="11"/>
      <c r="G70" s="9">
        <f>G71</f>
        <v>200</v>
      </c>
      <c r="H70" s="42">
        <f t="shared" ref="H70:I70" si="18">H71</f>
        <v>200</v>
      </c>
      <c r="I70" s="42">
        <f t="shared" si="18"/>
        <v>200</v>
      </c>
    </row>
    <row r="71" spans="1:9" ht="47.25" x14ac:dyDescent="0.25">
      <c r="A71" s="10" t="s">
        <v>185</v>
      </c>
      <c r="B71" s="51" t="s">
        <v>128</v>
      </c>
      <c r="C71" s="11" t="s">
        <v>21</v>
      </c>
      <c r="D71" s="11" t="s">
        <v>31</v>
      </c>
      <c r="E71" s="11" t="s">
        <v>104</v>
      </c>
      <c r="F71" s="11"/>
      <c r="G71" s="9">
        <f>G72</f>
        <v>200</v>
      </c>
      <c r="H71" s="33">
        <f t="shared" ref="H71:I72" si="19">H72</f>
        <v>200</v>
      </c>
      <c r="I71" s="33">
        <f t="shared" si="19"/>
        <v>200</v>
      </c>
    </row>
    <row r="72" spans="1:9" ht="31.5" x14ac:dyDescent="0.25">
      <c r="A72" s="5" t="s">
        <v>186</v>
      </c>
      <c r="B72" s="51" t="s">
        <v>129</v>
      </c>
      <c r="C72" s="44">
        <v>804</v>
      </c>
      <c r="D72" s="44" t="s">
        <v>31</v>
      </c>
      <c r="E72" s="44" t="s">
        <v>130</v>
      </c>
      <c r="F72" s="6"/>
      <c r="G72" s="42">
        <f>G73</f>
        <v>200</v>
      </c>
      <c r="H72" s="42">
        <f t="shared" si="19"/>
        <v>200</v>
      </c>
      <c r="I72" s="42">
        <f t="shared" si="19"/>
        <v>200</v>
      </c>
    </row>
    <row r="73" spans="1:9" s="13" customFormat="1" ht="94.5" x14ac:dyDescent="0.25">
      <c r="A73" s="10" t="s">
        <v>187</v>
      </c>
      <c r="B73" s="51" t="s">
        <v>264</v>
      </c>
      <c r="C73" s="11" t="s">
        <v>41</v>
      </c>
      <c r="D73" s="11" t="s">
        <v>31</v>
      </c>
      <c r="E73" s="11" t="s">
        <v>131</v>
      </c>
      <c r="F73" s="11"/>
      <c r="G73" s="9">
        <f>G74</f>
        <v>200</v>
      </c>
      <c r="H73" s="33">
        <f t="shared" ref="H73:I74" si="20">H74</f>
        <v>200</v>
      </c>
      <c r="I73" s="33">
        <f t="shared" si="20"/>
        <v>200</v>
      </c>
    </row>
    <row r="74" spans="1:9" ht="31.5" x14ac:dyDescent="0.25">
      <c r="A74" s="5" t="s">
        <v>188</v>
      </c>
      <c r="B74" s="54" t="s">
        <v>77</v>
      </c>
      <c r="C74" s="22">
        <v>804</v>
      </c>
      <c r="D74" s="22" t="s">
        <v>31</v>
      </c>
      <c r="E74" s="6" t="s">
        <v>131</v>
      </c>
      <c r="F74" s="6" t="s">
        <v>75</v>
      </c>
      <c r="G74" s="8">
        <f>G75</f>
        <v>200</v>
      </c>
      <c r="H74" s="8">
        <f t="shared" si="20"/>
        <v>200</v>
      </c>
      <c r="I74" s="8">
        <f t="shared" si="20"/>
        <v>200</v>
      </c>
    </row>
    <row r="75" spans="1:9" ht="31.5" x14ac:dyDescent="0.25">
      <c r="A75" s="5" t="s">
        <v>189</v>
      </c>
      <c r="B75" s="54" t="s">
        <v>78</v>
      </c>
      <c r="C75" s="22">
        <v>804</v>
      </c>
      <c r="D75" s="22" t="s">
        <v>31</v>
      </c>
      <c r="E75" s="6" t="s">
        <v>131</v>
      </c>
      <c r="F75" s="6" t="s">
        <v>76</v>
      </c>
      <c r="G75" s="8">
        <v>200</v>
      </c>
      <c r="H75" s="8">
        <v>200</v>
      </c>
      <c r="I75" s="8">
        <v>200</v>
      </c>
    </row>
    <row r="76" spans="1:9" ht="20.25" x14ac:dyDescent="0.25">
      <c r="A76" s="5" t="s">
        <v>190</v>
      </c>
      <c r="B76" s="51" t="s">
        <v>132</v>
      </c>
      <c r="C76" s="18" t="s">
        <v>21</v>
      </c>
      <c r="D76" s="18" t="s">
        <v>105</v>
      </c>
      <c r="E76" s="6"/>
      <c r="F76" s="6"/>
      <c r="G76" s="76">
        <f t="shared" ref="G76:G86" si="21">G77</f>
        <v>5754.3519999999999</v>
      </c>
      <c r="H76" s="19">
        <f t="shared" ref="H76:I76" si="22">H77</f>
        <v>1905.3</v>
      </c>
      <c r="I76" s="19">
        <f t="shared" si="22"/>
        <v>1808.9</v>
      </c>
    </row>
    <row r="77" spans="1:9" ht="19.5" x14ac:dyDescent="0.25">
      <c r="A77" s="5" t="s">
        <v>191</v>
      </c>
      <c r="B77" s="14" t="s">
        <v>136</v>
      </c>
      <c r="C77" s="45" t="s">
        <v>21</v>
      </c>
      <c r="D77" s="45" t="s">
        <v>43</v>
      </c>
      <c r="E77" s="6"/>
      <c r="F77" s="6"/>
      <c r="G77" s="96">
        <f t="shared" si="21"/>
        <v>5754.3519999999999</v>
      </c>
      <c r="H77" s="7">
        <f t="shared" ref="H77:I77" si="23">H78</f>
        <v>1905.3</v>
      </c>
      <c r="I77" s="7">
        <f t="shared" si="23"/>
        <v>1808.9</v>
      </c>
    </row>
    <row r="78" spans="1:9" s="13" customFormat="1" ht="47.25" x14ac:dyDescent="0.25">
      <c r="A78" s="17" t="s">
        <v>293</v>
      </c>
      <c r="B78" s="51" t="s">
        <v>256</v>
      </c>
      <c r="C78" s="24" t="s">
        <v>21</v>
      </c>
      <c r="D78" s="24" t="s">
        <v>43</v>
      </c>
      <c r="E78" s="44" t="s">
        <v>104</v>
      </c>
      <c r="F78" s="24"/>
      <c r="G78" s="74">
        <f t="shared" si="21"/>
        <v>5754.3519999999999</v>
      </c>
      <c r="H78" s="33">
        <f t="shared" ref="H78:I87" si="24">H79</f>
        <v>1905.3</v>
      </c>
      <c r="I78" s="33">
        <f t="shared" si="24"/>
        <v>1808.9</v>
      </c>
    </row>
    <row r="79" spans="1:9" s="13" customFormat="1" ht="31.5" x14ac:dyDescent="0.25">
      <c r="A79" s="17" t="s">
        <v>294</v>
      </c>
      <c r="B79" s="55" t="s">
        <v>133</v>
      </c>
      <c r="C79" s="25" t="s">
        <v>21</v>
      </c>
      <c r="D79" s="25" t="s">
        <v>43</v>
      </c>
      <c r="E79" s="44" t="s">
        <v>106</v>
      </c>
      <c r="F79" s="25"/>
      <c r="G79" s="74">
        <f>G86+G83+G89+G80+G92+G95</f>
        <v>5754.3519999999999</v>
      </c>
      <c r="H79" s="42">
        <f>H86+H89</f>
        <v>1905.3</v>
      </c>
      <c r="I79" s="42">
        <f>I86+I89</f>
        <v>1808.9</v>
      </c>
    </row>
    <row r="80" spans="1:9" s="13" customFormat="1" ht="78.75" x14ac:dyDescent="0.25">
      <c r="A80" s="43" t="s">
        <v>295</v>
      </c>
      <c r="B80" s="55" t="s">
        <v>299</v>
      </c>
      <c r="C80" s="46" t="s">
        <v>41</v>
      </c>
      <c r="D80" s="46" t="s">
        <v>43</v>
      </c>
      <c r="E80" s="63" t="s">
        <v>296</v>
      </c>
      <c r="F80" s="46"/>
      <c r="G80" s="42">
        <f>G81</f>
        <v>502.1</v>
      </c>
      <c r="H80" s="42"/>
      <c r="I80" s="42"/>
    </row>
    <row r="81" spans="1:9" s="13" customFormat="1" ht="31.5" x14ac:dyDescent="0.25">
      <c r="A81" s="43" t="s">
        <v>192</v>
      </c>
      <c r="B81" s="64" t="s">
        <v>77</v>
      </c>
      <c r="C81" s="65" t="s">
        <v>41</v>
      </c>
      <c r="D81" s="65" t="s">
        <v>43</v>
      </c>
      <c r="E81" s="6" t="s">
        <v>296</v>
      </c>
      <c r="F81" s="65" t="s">
        <v>75</v>
      </c>
      <c r="G81" s="8">
        <f>G82</f>
        <v>502.1</v>
      </c>
      <c r="H81" s="8"/>
      <c r="I81" s="8"/>
    </row>
    <row r="82" spans="1:9" s="13" customFormat="1" ht="31.5" x14ac:dyDescent="0.25">
      <c r="A82" s="43" t="s">
        <v>193</v>
      </c>
      <c r="B82" s="64" t="s">
        <v>78</v>
      </c>
      <c r="C82" s="65" t="s">
        <v>41</v>
      </c>
      <c r="D82" s="65" t="s">
        <v>43</v>
      </c>
      <c r="E82" s="6" t="s">
        <v>296</v>
      </c>
      <c r="F82" s="65" t="s">
        <v>76</v>
      </c>
      <c r="G82" s="8">
        <v>502.1</v>
      </c>
      <c r="H82" s="8"/>
      <c r="I82" s="8"/>
    </row>
    <row r="83" spans="1:9" s="13" customFormat="1" ht="78.75" x14ac:dyDescent="0.25">
      <c r="A83" s="43" t="s">
        <v>194</v>
      </c>
      <c r="B83" s="55" t="s">
        <v>323</v>
      </c>
      <c r="C83" s="46" t="s">
        <v>41</v>
      </c>
      <c r="D83" s="46" t="s">
        <v>43</v>
      </c>
      <c r="E83" s="71" t="s">
        <v>324</v>
      </c>
      <c r="F83" s="46"/>
      <c r="G83" s="79">
        <f>G84</f>
        <v>1937.61033</v>
      </c>
      <c r="H83" s="8"/>
      <c r="I83" s="8"/>
    </row>
    <row r="84" spans="1:9" s="13" customFormat="1" ht="31.5" x14ac:dyDescent="0.25">
      <c r="A84" s="43" t="s">
        <v>195</v>
      </c>
      <c r="B84" s="64" t="s">
        <v>77</v>
      </c>
      <c r="C84" s="65" t="s">
        <v>41</v>
      </c>
      <c r="D84" s="65" t="s">
        <v>43</v>
      </c>
      <c r="E84" s="6" t="s">
        <v>324</v>
      </c>
      <c r="F84" s="65" t="s">
        <v>75</v>
      </c>
      <c r="G84" s="79">
        <f>G85</f>
        <v>1937.61033</v>
      </c>
      <c r="H84" s="8"/>
      <c r="I84" s="8"/>
    </row>
    <row r="85" spans="1:9" s="13" customFormat="1" ht="31.5" x14ac:dyDescent="0.25">
      <c r="A85" s="43" t="s">
        <v>196</v>
      </c>
      <c r="B85" s="64" t="s">
        <v>78</v>
      </c>
      <c r="C85" s="65" t="s">
        <v>41</v>
      </c>
      <c r="D85" s="65" t="s">
        <v>43</v>
      </c>
      <c r="E85" s="6" t="s">
        <v>324</v>
      </c>
      <c r="F85" s="65" t="s">
        <v>76</v>
      </c>
      <c r="G85" s="79">
        <v>1937.61033</v>
      </c>
      <c r="H85" s="8"/>
      <c r="I85" s="8"/>
    </row>
    <row r="86" spans="1:9" s="13" customFormat="1" ht="63" x14ac:dyDescent="0.25">
      <c r="A86" s="43" t="s">
        <v>197</v>
      </c>
      <c r="B86" s="51" t="s">
        <v>265</v>
      </c>
      <c r="C86" s="46" t="s">
        <v>41</v>
      </c>
      <c r="D86" s="46" t="s">
        <v>43</v>
      </c>
      <c r="E86" s="50" t="s">
        <v>134</v>
      </c>
      <c r="F86" s="46"/>
      <c r="G86" s="42">
        <f t="shared" si="21"/>
        <v>2845.99</v>
      </c>
      <c r="H86" s="42">
        <f t="shared" si="24"/>
        <v>1555.3</v>
      </c>
      <c r="I86" s="42">
        <f t="shared" si="24"/>
        <v>1458.9</v>
      </c>
    </row>
    <row r="87" spans="1:9" s="13" customFormat="1" ht="31.5" x14ac:dyDescent="0.25">
      <c r="A87" s="43" t="s">
        <v>198</v>
      </c>
      <c r="B87" s="14" t="s">
        <v>77</v>
      </c>
      <c r="C87" s="6" t="s">
        <v>41</v>
      </c>
      <c r="D87" s="6" t="s">
        <v>43</v>
      </c>
      <c r="E87" s="6" t="s">
        <v>134</v>
      </c>
      <c r="F87" s="6" t="s">
        <v>75</v>
      </c>
      <c r="G87" s="8">
        <f>G88</f>
        <v>2845.99</v>
      </c>
      <c r="H87" s="8">
        <f t="shared" si="24"/>
        <v>1555.3</v>
      </c>
      <c r="I87" s="8">
        <f t="shared" si="24"/>
        <v>1458.9</v>
      </c>
    </row>
    <row r="88" spans="1:9" ht="31.5" x14ac:dyDescent="0.25">
      <c r="A88" s="17" t="s">
        <v>199</v>
      </c>
      <c r="B88" s="14" t="s">
        <v>78</v>
      </c>
      <c r="C88" s="6" t="s">
        <v>41</v>
      </c>
      <c r="D88" s="6" t="s">
        <v>43</v>
      </c>
      <c r="E88" s="6" t="s">
        <v>134</v>
      </c>
      <c r="F88" s="6" t="s">
        <v>76</v>
      </c>
      <c r="G88" s="8">
        <v>2845.99</v>
      </c>
      <c r="H88" s="8">
        <v>1555.3</v>
      </c>
      <c r="I88" s="8">
        <v>1458.9</v>
      </c>
    </row>
    <row r="89" spans="1:9" ht="78.75" x14ac:dyDescent="0.25">
      <c r="A89" s="43" t="s">
        <v>200</v>
      </c>
      <c r="B89" s="51" t="s">
        <v>266</v>
      </c>
      <c r="C89" s="50" t="s">
        <v>41</v>
      </c>
      <c r="D89" s="50" t="s">
        <v>43</v>
      </c>
      <c r="E89" s="50" t="s">
        <v>135</v>
      </c>
      <c r="F89" s="50"/>
      <c r="G89" s="42">
        <f t="shared" ref="G89:I90" si="25">G90</f>
        <v>410</v>
      </c>
      <c r="H89" s="42">
        <f t="shared" si="25"/>
        <v>350</v>
      </c>
      <c r="I89" s="42">
        <f t="shared" si="25"/>
        <v>350</v>
      </c>
    </row>
    <row r="90" spans="1:9" ht="31.5" x14ac:dyDescent="0.25">
      <c r="A90" s="43" t="s">
        <v>201</v>
      </c>
      <c r="B90" s="14" t="s">
        <v>77</v>
      </c>
      <c r="C90" s="6" t="s">
        <v>41</v>
      </c>
      <c r="D90" s="6" t="s">
        <v>43</v>
      </c>
      <c r="E90" s="6" t="s">
        <v>135</v>
      </c>
      <c r="F90" s="6" t="s">
        <v>75</v>
      </c>
      <c r="G90" s="8">
        <f t="shared" si="25"/>
        <v>410</v>
      </c>
      <c r="H90" s="8">
        <f t="shared" si="25"/>
        <v>350</v>
      </c>
      <c r="I90" s="8">
        <f t="shared" si="25"/>
        <v>350</v>
      </c>
    </row>
    <row r="91" spans="1:9" ht="31.5" x14ac:dyDescent="0.25">
      <c r="A91" s="43" t="s">
        <v>202</v>
      </c>
      <c r="B91" s="14" t="s">
        <v>78</v>
      </c>
      <c r="C91" s="6" t="s">
        <v>41</v>
      </c>
      <c r="D91" s="6" t="s">
        <v>43</v>
      </c>
      <c r="E91" s="6" t="s">
        <v>135</v>
      </c>
      <c r="F91" s="6" t="s">
        <v>76</v>
      </c>
      <c r="G91" s="8">
        <v>410</v>
      </c>
      <c r="H91" s="8">
        <v>350</v>
      </c>
      <c r="I91" s="8">
        <v>350</v>
      </c>
    </row>
    <row r="92" spans="1:9" ht="78.75" x14ac:dyDescent="0.25">
      <c r="A92" s="43" t="s">
        <v>203</v>
      </c>
      <c r="B92" s="51" t="s">
        <v>298</v>
      </c>
      <c r="C92" s="63" t="s">
        <v>41</v>
      </c>
      <c r="D92" s="63" t="s">
        <v>43</v>
      </c>
      <c r="E92" s="63" t="s">
        <v>297</v>
      </c>
      <c r="F92" s="63"/>
      <c r="G92" s="42">
        <f>G93</f>
        <v>0.51</v>
      </c>
      <c r="H92" s="42"/>
      <c r="I92" s="42"/>
    </row>
    <row r="93" spans="1:9" ht="31.5" x14ac:dyDescent="0.25">
      <c r="A93" s="43" t="s">
        <v>204</v>
      </c>
      <c r="B93" s="14" t="s">
        <v>77</v>
      </c>
      <c r="C93" s="6" t="s">
        <v>41</v>
      </c>
      <c r="D93" s="6" t="s">
        <v>43</v>
      </c>
      <c r="E93" s="6" t="s">
        <v>297</v>
      </c>
      <c r="F93" s="6" t="s">
        <v>75</v>
      </c>
      <c r="G93" s="8">
        <f>G94</f>
        <v>0.51</v>
      </c>
      <c r="H93" s="8"/>
      <c r="I93" s="8"/>
    </row>
    <row r="94" spans="1:9" ht="31.5" x14ac:dyDescent="0.25">
      <c r="A94" s="43" t="s">
        <v>205</v>
      </c>
      <c r="B94" s="14" t="s">
        <v>78</v>
      </c>
      <c r="C94" s="6" t="s">
        <v>41</v>
      </c>
      <c r="D94" s="6" t="s">
        <v>43</v>
      </c>
      <c r="E94" s="6" t="s">
        <v>297</v>
      </c>
      <c r="F94" s="6" t="s">
        <v>76</v>
      </c>
      <c r="G94" s="8">
        <v>0.51</v>
      </c>
      <c r="H94" s="8"/>
      <c r="I94" s="8"/>
    </row>
    <row r="95" spans="1:9" ht="78.75" x14ac:dyDescent="0.25">
      <c r="A95" s="43" t="s">
        <v>206</v>
      </c>
      <c r="B95" s="51" t="s">
        <v>325</v>
      </c>
      <c r="C95" s="71" t="s">
        <v>41</v>
      </c>
      <c r="D95" s="71" t="s">
        <v>43</v>
      </c>
      <c r="E95" s="71" t="s">
        <v>326</v>
      </c>
      <c r="F95" s="6"/>
      <c r="G95" s="74">
        <f>G96</f>
        <v>58.141669999999998</v>
      </c>
      <c r="H95" s="8"/>
      <c r="I95" s="8"/>
    </row>
    <row r="96" spans="1:9" ht="31.5" x14ac:dyDescent="0.25">
      <c r="A96" s="43" t="s">
        <v>207</v>
      </c>
      <c r="B96" s="14" t="s">
        <v>77</v>
      </c>
      <c r="C96" s="6" t="s">
        <v>41</v>
      </c>
      <c r="D96" s="6" t="s">
        <v>43</v>
      </c>
      <c r="E96" s="6" t="s">
        <v>326</v>
      </c>
      <c r="F96" s="6" t="s">
        <v>75</v>
      </c>
      <c r="G96" s="79">
        <f>G97</f>
        <v>58.141669999999998</v>
      </c>
      <c r="H96" s="8"/>
      <c r="I96" s="8"/>
    </row>
    <row r="97" spans="1:9" ht="31.5" x14ac:dyDescent="0.25">
      <c r="A97" s="43" t="s">
        <v>208</v>
      </c>
      <c r="B97" s="14" t="s">
        <v>78</v>
      </c>
      <c r="C97" s="6" t="s">
        <v>41</v>
      </c>
      <c r="D97" s="6" t="s">
        <v>43</v>
      </c>
      <c r="E97" s="6" t="s">
        <v>326</v>
      </c>
      <c r="F97" s="6" t="s">
        <v>76</v>
      </c>
      <c r="G97" s="79">
        <v>58.141669999999998</v>
      </c>
      <c r="H97" s="8"/>
      <c r="I97" s="8"/>
    </row>
    <row r="98" spans="1:9" s="21" customFormat="1" ht="21" x14ac:dyDescent="0.35">
      <c r="A98" s="43" t="s">
        <v>209</v>
      </c>
      <c r="B98" s="53" t="s">
        <v>14</v>
      </c>
      <c r="C98" s="18" t="s">
        <v>21</v>
      </c>
      <c r="D98" s="18" t="s">
        <v>32</v>
      </c>
      <c r="E98" s="18"/>
      <c r="F98" s="18"/>
      <c r="G98" s="76">
        <f>SUM(G99+G105+G111+G127)</f>
        <v>8306.8429100000012</v>
      </c>
      <c r="H98" s="19">
        <f>SUM(H105+H111+H127)</f>
        <v>6444.77</v>
      </c>
      <c r="I98" s="19">
        <f>SUM(I105+I111+I127)</f>
        <v>6919.77</v>
      </c>
    </row>
    <row r="99" spans="1:9" s="21" customFormat="1" ht="21" x14ac:dyDescent="0.35">
      <c r="A99" s="43" t="s">
        <v>210</v>
      </c>
      <c r="B99" s="51" t="s">
        <v>137</v>
      </c>
      <c r="C99" s="50" t="s">
        <v>21</v>
      </c>
      <c r="D99" s="50" t="s">
        <v>138</v>
      </c>
      <c r="E99" s="50"/>
      <c r="F99" s="50"/>
      <c r="G99" s="70">
        <f>G100</f>
        <v>4.0819999999999999</v>
      </c>
      <c r="H99" s="42"/>
      <c r="I99" s="42"/>
    </row>
    <row r="100" spans="1:9" s="21" customFormat="1" ht="31.5" x14ac:dyDescent="0.35">
      <c r="A100" s="43" t="s">
        <v>211</v>
      </c>
      <c r="B100" s="51" t="s">
        <v>59</v>
      </c>
      <c r="C100" s="50" t="s">
        <v>21</v>
      </c>
      <c r="D100" s="50" t="s">
        <v>138</v>
      </c>
      <c r="E100" s="50" t="s">
        <v>56</v>
      </c>
      <c r="F100" s="50"/>
      <c r="G100" s="70">
        <f>G101</f>
        <v>4.0819999999999999</v>
      </c>
      <c r="H100" s="42"/>
      <c r="I100" s="42"/>
    </row>
    <row r="101" spans="1:9" s="21" customFormat="1" ht="24.75" customHeight="1" x14ac:dyDescent="0.35">
      <c r="A101" s="43" t="s">
        <v>212</v>
      </c>
      <c r="B101" s="51" t="s">
        <v>111</v>
      </c>
      <c r="C101" s="50" t="s">
        <v>21</v>
      </c>
      <c r="D101" s="50" t="s">
        <v>138</v>
      </c>
      <c r="E101" s="50" t="s">
        <v>57</v>
      </c>
      <c r="F101" s="50"/>
      <c r="G101" s="70">
        <f>G102</f>
        <v>4.0819999999999999</v>
      </c>
      <c r="H101" s="42"/>
      <c r="I101" s="42"/>
    </row>
    <row r="102" spans="1:9" s="21" customFormat="1" ht="63" x14ac:dyDescent="0.35">
      <c r="A102" s="43" t="s">
        <v>213</v>
      </c>
      <c r="B102" s="51" t="s">
        <v>283</v>
      </c>
      <c r="C102" s="50" t="s">
        <v>41</v>
      </c>
      <c r="D102" s="50" t="s">
        <v>138</v>
      </c>
      <c r="E102" s="50" t="s">
        <v>284</v>
      </c>
      <c r="F102" s="50"/>
      <c r="G102" s="70">
        <f>G103</f>
        <v>4.0819999999999999</v>
      </c>
      <c r="H102" s="42"/>
      <c r="I102" s="42"/>
    </row>
    <row r="103" spans="1:9" s="21" customFormat="1" ht="31.5" x14ac:dyDescent="0.35">
      <c r="A103" s="43" t="s">
        <v>214</v>
      </c>
      <c r="B103" s="14" t="s">
        <v>77</v>
      </c>
      <c r="C103" s="6" t="s">
        <v>41</v>
      </c>
      <c r="D103" s="6" t="s">
        <v>138</v>
      </c>
      <c r="E103" s="6" t="s">
        <v>284</v>
      </c>
      <c r="F103" s="6" t="s">
        <v>75</v>
      </c>
      <c r="G103" s="69">
        <f>G104</f>
        <v>4.0819999999999999</v>
      </c>
      <c r="H103" s="8"/>
      <c r="I103" s="8"/>
    </row>
    <row r="104" spans="1:9" s="21" customFormat="1" ht="31.5" x14ac:dyDescent="0.35">
      <c r="A104" s="43" t="s">
        <v>215</v>
      </c>
      <c r="B104" s="14" t="s">
        <v>78</v>
      </c>
      <c r="C104" s="6" t="s">
        <v>41</v>
      </c>
      <c r="D104" s="6" t="s">
        <v>138</v>
      </c>
      <c r="E104" s="6" t="s">
        <v>284</v>
      </c>
      <c r="F104" s="6" t="s">
        <v>76</v>
      </c>
      <c r="G104" s="69">
        <v>4.0819999999999999</v>
      </c>
      <c r="H104" s="8"/>
      <c r="I104" s="8"/>
    </row>
    <row r="105" spans="1:9" ht="15.75" x14ac:dyDescent="0.25">
      <c r="A105" s="17" t="s">
        <v>216</v>
      </c>
      <c r="B105" s="51" t="s">
        <v>15</v>
      </c>
      <c r="C105" s="11" t="s">
        <v>21</v>
      </c>
      <c r="D105" s="11" t="s">
        <v>33</v>
      </c>
      <c r="E105" s="11"/>
      <c r="F105" s="11"/>
      <c r="G105" s="70">
        <f>G106</f>
        <v>2211.018</v>
      </c>
      <c r="H105" s="42">
        <f t="shared" ref="H105:I109" si="26">H106</f>
        <v>1500</v>
      </c>
      <c r="I105" s="42">
        <f t="shared" si="26"/>
        <v>1500</v>
      </c>
    </row>
    <row r="106" spans="1:9" ht="54" customHeight="1" x14ac:dyDescent="0.25">
      <c r="A106" s="17" t="s">
        <v>217</v>
      </c>
      <c r="B106" s="51" t="s">
        <v>257</v>
      </c>
      <c r="C106" s="11" t="s">
        <v>21</v>
      </c>
      <c r="D106" s="11" t="s">
        <v>33</v>
      </c>
      <c r="E106" s="44" t="s">
        <v>104</v>
      </c>
      <c r="F106" s="11"/>
      <c r="G106" s="70">
        <f>G107</f>
        <v>2211.018</v>
      </c>
      <c r="H106" s="42">
        <f t="shared" si="26"/>
        <v>1500</v>
      </c>
      <c r="I106" s="42">
        <f t="shared" si="26"/>
        <v>1500</v>
      </c>
    </row>
    <row r="107" spans="1:9" ht="47.25" x14ac:dyDescent="0.25">
      <c r="A107" s="5" t="s">
        <v>218</v>
      </c>
      <c r="B107" s="14" t="s">
        <v>114</v>
      </c>
      <c r="C107" s="11" t="s">
        <v>21</v>
      </c>
      <c r="D107" s="11" t="s">
        <v>33</v>
      </c>
      <c r="E107" s="44" t="s">
        <v>103</v>
      </c>
      <c r="F107" s="11"/>
      <c r="G107" s="70">
        <f>G108</f>
        <v>2211.018</v>
      </c>
      <c r="H107" s="42">
        <f t="shared" si="26"/>
        <v>1500</v>
      </c>
      <c r="I107" s="42">
        <f t="shared" si="26"/>
        <v>1500</v>
      </c>
    </row>
    <row r="108" spans="1:9" ht="88.5" customHeight="1" x14ac:dyDescent="0.25">
      <c r="A108" s="5" t="s">
        <v>219</v>
      </c>
      <c r="B108" s="14" t="s">
        <v>285</v>
      </c>
      <c r="C108" s="44">
        <v>804</v>
      </c>
      <c r="D108" s="44" t="s">
        <v>33</v>
      </c>
      <c r="E108" s="44" t="s">
        <v>250</v>
      </c>
      <c r="F108" s="44"/>
      <c r="G108" s="70">
        <f>G109</f>
        <v>2211.018</v>
      </c>
      <c r="H108" s="42">
        <f t="shared" si="26"/>
        <v>1500</v>
      </c>
      <c r="I108" s="42">
        <f t="shared" si="26"/>
        <v>1500</v>
      </c>
    </row>
    <row r="109" spans="1:9" ht="31.5" x14ac:dyDescent="0.25">
      <c r="A109" s="5" t="s">
        <v>54</v>
      </c>
      <c r="B109" s="14" t="s">
        <v>77</v>
      </c>
      <c r="C109" s="6">
        <v>804</v>
      </c>
      <c r="D109" s="6" t="s">
        <v>33</v>
      </c>
      <c r="E109" s="6" t="s">
        <v>250</v>
      </c>
      <c r="F109" s="6" t="s">
        <v>75</v>
      </c>
      <c r="G109" s="69">
        <f>G110</f>
        <v>2211.018</v>
      </c>
      <c r="H109" s="8">
        <f t="shared" si="26"/>
        <v>1500</v>
      </c>
      <c r="I109" s="8">
        <f t="shared" si="26"/>
        <v>1500</v>
      </c>
    </row>
    <row r="110" spans="1:9" ht="31.5" x14ac:dyDescent="0.25">
      <c r="A110" s="17" t="s">
        <v>220</v>
      </c>
      <c r="B110" s="14" t="s">
        <v>78</v>
      </c>
      <c r="C110" s="6">
        <v>804</v>
      </c>
      <c r="D110" s="6" t="s">
        <v>33</v>
      </c>
      <c r="E110" s="6" t="s">
        <v>250</v>
      </c>
      <c r="F110" s="6" t="s">
        <v>76</v>
      </c>
      <c r="G110" s="69">
        <v>2211.018</v>
      </c>
      <c r="H110" s="8">
        <v>1500</v>
      </c>
      <c r="I110" s="8">
        <v>1500</v>
      </c>
    </row>
    <row r="111" spans="1:9" ht="18.75" x14ac:dyDescent="0.25">
      <c r="A111" s="10" t="s">
        <v>221</v>
      </c>
      <c r="B111" s="51" t="s">
        <v>16</v>
      </c>
      <c r="C111" s="11" t="s">
        <v>21</v>
      </c>
      <c r="D111" s="11" t="s">
        <v>34</v>
      </c>
      <c r="E111" s="11"/>
      <c r="F111" s="11"/>
      <c r="G111" s="41">
        <f>G112</f>
        <v>6057.02</v>
      </c>
      <c r="H111" s="41">
        <f t="shared" ref="H111:I111" si="27">H112</f>
        <v>4882.0200000000004</v>
      </c>
      <c r="I111" s="41">
        <f t="shared" si="27"/>
        <v>5357.02</v>
      </c>
    </row>
    <row r="112" spans="1:9" ht="67.5" customHeight="1" x14ac:dyDescent="0.25">
      <c r="A112" s="43" t="s">
        <v>222</v>
      </c>
      <c r="B112" s="51" t="s">
        <v>258</v>
      </c>
      <c r="C112" s="44" t="s">
        <v>41</v>
      </c>
      <c r="D112" s="44" t="s">
        <v>34</v>
      </c>
      <c r="E112" s="44" t="s">
        <v>104</v>
      </c>
      <c r="F112" s="44"/>
      <c r="G112" s="42">
        <f>G113+G123</f>
        <v>6057.02</v>
      </c>
      <c r="H112" s="42">
        <f>H113+H123</f>
        <v>4882.0200000000004</v>
      </c>
      <c r="I112" s="42">
        <f>I113+I123</f>
        <v>5357.02</v>
      </c>
    </row>
    <row r="113" spans="1:9" ht="31.5" x14ac:dyDescent="0.25">
      <c r="A113" s="43" t="s">
        <v>223</v>
      </c>
      <c r="B113" s="59" t="s">
        <v>139</v>
      </c>
      <c r="C113" s="44" t="s">
        <v>41</v>
      </c>
      <c r="D113" s="44" t="s">
        <v>34</v>
      </c>
      <c r="E113" s="44" t="s">
        <v>106</v>
      </c>
      <c r="F113" s="44"/>
      <c r="G113" s="74">
        <f>G114+G117+G120</f>
        <v>5957.02</v>
      </c>
      <c r="H113" s="42">
        <f>H114+H117+H120</f>
        <v>4782.0200000000004</v>
      </c>
      <c r="I113" s="42">
        <f>I114+I117+I120</f>
        <v>5257.02</v>
      </c>
    </row>
    <row r="114" spans="1:9" ht="72.75" customHeight="1" x14ac:dyDescent="0.25">
      <c r="A114" s="43" t="s">
        <v>224</v>
      </c>
      <c r="B114" s="59" t="s">
        <v>267</v>
      </c>
      <c r="C114" s="62" t="s">
        <v>41</v>
      </c>
      <c r="D114" s="62" t="s">
        <v>34</v>
      </c>
      <c r="E114" s="62" t="s">
        <v>251</v>
      </c>
      <c r="F114" s="62"/>
      <c r="G114" s="42">
        <f t="shared" ref="G114:I115" si="28">G115</f>
        <v>2487.02</v>
      </c>
      <c r="H114" s="42">
        <f t="shared" si="28"/>
        <v>2012.02</v>
      </c>
      <c r="I114" s="42">
        <f t="shared" si="28"/>
        <v>2487.02</v>
      </c>
    </row>
    <row r="115" spans="1:9" ht="31.5" x14ac:dyDescent="0.25">
      <c r="A115" s="43" t="s">
        <v>225</v>
      </c>
      <c r="B115" s="14" t="s">
        <v>77</v>
      </c>
      <c r="C115" s="6" t="s">
        <v>41</v>
      </c>
      <c r="D115" s="6" t="s">
        <v>34</v>
      </c>
      <c r="E115" s="6" t="s">
        <v>251</v>
      </c>
      <c r="F115" s="6" t="s">
        <v>75</v>
      </c>
      <c r="G115" s="8">
        <f t="shared" si="28"/>
        <v>2487.02</v>
      </c>
      <c r="H115" s="8">
        <f t="shared" si="28"/>
        <v>2012.02</v>
      </c>
      <c r="I115" s="8">
        <f t="shared" si="28"/>
        <v>2487.02</v>
      </c>
    </row>
    <row r="116" spans="1:9" ht="31.5" x14ac:dyDescent="0.25">
      <c r="A116" s="5" t="s">
        <v>226</v>
      </c>
      <c r="B116" s="14" t="s">
        <v>78</v>
      </c>
      <c r="C116" s="6">
        <v>804</v>
      </c>
      <c r="D116" s="6" t="s">
        <v>34</v>
      </c>
      <c r="E116" s="6" t="s">
        <v>251</v>
      </c>
      <c r="F116" s="6" t="s">
        <v>76</v>
      </c>
      <c r="G116" s="8">
        <v>2487.02</v>
      </c>
      <c r="H116" s="8">
        <v>2012.02</v>
      </c>
      <c r="I116" s="8">
        <v>2487.02</v>
      </c>
    </row>
    <row r="117" spans="1:9" ht="69.75" customHeight="1" x14ac:dyDescent="0.25">
      <c r="A117" s="5" t="s">
        <v>227</v>
      </c>
      <c r="B117" s="59" t="s">
        <v>268</v>
      </c>
      <c r="C117" s="62" t="s">
        <v>41</v>
      </c>
      <c r="D117" s="62" t="s">
        <v>34</v>
      </c>
      <c r="E117" s="62" t="s">
        <v>311</v>
      </c>
      <c r="F117" s="62"/>
      <c r="G117" s="42">
        <f t="shared" ref="G117:I118" si="29">G118</f>
        <v>870</v>
      </c>
      <c r="H117" s="42">
        <f t="shared" si="29"/>
        <v>870</v>
      </c>
      <c r="I117" s="42">
        <f t="shared" si="29"/>
        <v>870</v>
      </c>
    </row>
    <row r="118" spans="1:9" ht="31.5" x14ac:dyDescent="0.25">
      <c r="A118" s="5" t="s">
        <v>228</v>
      </c>
      <c r="B118" s="14" t="s">
        <v>77</v>
      </c>
      <c r="C118" s="6" t="s">
        <v>41</v>
      </c>
      <c r="D118" s="6" t="s">
        <v>34</v>
      </c>
      <c r="E118" s="6" t="s">
        <v>311</v>
      </c>
      <c r="F118" s="6" t="s">
        <v>75</v>
      </c>
      <c r="G118" s="8">
        <f t="shared" si="29"/>
        <v>870</v>
      </c>
      <c r="H118" s="8">
        <f t="shared" si="29"/>
        <v>870</v>
      </c>
      <c r="I118" s="8">
        <f t="shared" si="29"/>
        <v>870</v>
      </c>
    </row>
    <row r="119" spans="1:9" ht="31.5" x14ac:dyDescent="0.25">
      <c r="A119" s="5" t="s">
        <v>151</v>
      </c>
      <c r="B119" s="14" t="s">
        <v>78</v>
      </c>
      <c r="C119" s="6">
        <v>804</v>
      </c>
      <c r="D119" s="6" t="s">
        <v>34</v>
      </c>
      <c r="E119" s="6" t="s">
        <v>311</v>
      </c>
      <c r="F119" s="6" t="s">
        <v>76</v>
      </c>
      <c r="G119" s="8">
        <v>870</v>
      </c>
      <c r="H119" s="8">
        <v>870</v>
      </c>
      <c r="I119" s="8">
        <v>870</v>
      </c>
    </row>
    <row r="120" spans="1:9" ht="78.75" x14ac:dyDescent="0.25">
      <c r="A120" s="5" t="s">
        <v>229</v>
      </c>
      <c r="B120" s="59" t="s">
        <v>269</v>
      </c>
      <c r="C120" s="62" t="s">
        <v>41</v>
      </c>
      <c r="D120" s="62" t="s">
        <v>34</v>
      </c>
      <c r="E120" s="62" t="s">
        <v>312</v>
      </c>
      <c r="F120" s="6"/>
      <c r="G120" s="42">
        <f t="shared" ref="G120:I121" si="30">G121</f>
        <v>2600</v>
      </c>
      <c r="H120" s="42">
        <f t="shared" si="30"/>
        <v>1900</v>
      </c>
      <c r="I120" s="42">
        <f t="shared" si="30"/>
        <v>1900</v>
      </c>
    </row>
    <row r="121" spans="1:9" ht="31.5" x14ac:dyDescent="0.25">
      <c r="A121" s="5" t="s">
        <v>230</v>
      </c>
      <c r="B121" s="14" t="s">
        <v>77</v>
      </c>
      <c r="C121" s="6" t="s">
        <v>41</v>
      </c>
      <c r="D121" s="6" t="s">
        <v>34</v>
      </c>
      <c r="E121" s="6" t="s">
        <v>312</v>
      </c>
      <c r="F121" s="6" t="s">
        <v>75</v>
      </c>
      <c r="G121" s="8">
        <f t="shared" si="30"/>
        <v>2600</v>
      </c>
      <c r="H121" s="8">
        <f t="shared" si="30"/>
        <v>1900</v>
      </c>
      <c r="I121" s="8">
        <f t="shared" si="30"/>
        <v>1900</v>
      </c>
    </row>
    <row r="122" spans="1:9" ht="31.5" x14ac:dyDescent="0.25">
      <c r="A122" s="5" t="s">
        <v>231</v>
      </c>
      <c r="B122" s="14" t="s">
        <v>78</v>
      </c>
      <c r="C122" s="6">
        <v>804</v>
      </c>
      <c r="D122" s="6" t="s">
        <v>34</v>
      </c>
      <c r="E122" s="6" t="s">
        <v>312</v>
      </c>
      <c r="F122" s="6" t="s">
        <v>76</v>
      </c>
      <c r="G122" s="8">
        <v>2600</v>
      </c>
      <c r="H122" s="8">
        <v>1900</v>
      </c>
      <c r="I122" s="8">
        <v>1900</v>
      </c>
    </row>
    <row r="123" spans="1:9" ht="47.25" x14ac:dyDescent="0.25">
      <c r="A123" s="5" t="s">
        <v>232</v>
      </c>
      <c r="B123" s="59" t="s">
        <v>140</v>
      </c>
      <c r="C123" s="44" t="s">
        <v>41</v>
      </c>
      <c r="D123" s="44" t="s">
        <v>34</v>
      </c>
      <c r="E123" s="44" t="s">
        <v>109</v>
      </c>
      <c r="F123" s="44"/>
      <c r="G123" s="42">
        <f>G125</f>
        <v>100</v>
      </c>
      <c r="H123" s="42">
        <f>H125</f>
        <v>100</v>
      </c>
      <c r="I123" s="42">
        <f>I124</f>
        <v>100</v>
      </c>
    </row>
    <row r="124" spans="1:9" ht="78.75" x14ac:dyDescent="0.25">
      <c r="A124" s="5" t="s">
        <v>233</v>
      </c>
      <c r="B124" s="59" t="s">
        <v>270</v>
      </c>
      <c r="C124" s="62" t="s">
        <v>41</v>
      </c>
      <c r="D124" s="62" t="s">
        <v>34</v>
      </c>
      <c r="E124" s="62" t="s">
        <v>141</v>
      </c>
      <c r="F124" s="62"/>
      <c r="G124" s="42">
        <f>G125</f>
        <v>100</v>
      </c>
      <c r="H124" s="42">
        <f>H125</f>
        <v>100</v>
      </c>
      <c r="I124" s="42">
        <f>I125</f>
        <v>100</v>
      </c>
    </row>
    <row r="125" spans="1:9" ht="31.5" x14ac:dyDescent="0.25">
      <c r="A125" s="5" t="s">
        <v>234</v>
      </c>
      <c r="B125" s="14" t="s">
        <v>77</v>
      </c>
      <c r="C125" s="6" t="s">
        <v>41</v>
      </c>
      <c r="D125" s="6" t="s">
        <v>34</v>
      </c>
      <c r="E125" s="6" t="s">
        <v>141</v>
      </c>
      <c r="F125" s="6" t="s">
        <v>75</v>
      </c>
      <c r="G125" s="8">
        <f>G126</f>
        <v>100</v>
      </c>
      <c r="H125" s="8">
        <f>H126</f>
        <v>100</v>
      </c>
      <c r="I125" s="8">
        <f>I126</f>
        <v>100</v>
      </c>
    </row>
    <row r="126" spans="1:9" ht="31.5" x14ac:dyDescent="0.25">
      <c r="A126" s="5" t="s">
        <v>235</v>
      </c>
      <c r="B126" s="14" t="s">
        <v>78</v>
      </c>
      <c r="C126" s="6">
        <v>804</v>
      </c>
      <c r="D126" s="6" t="s">
        <v>34</v>
      </c>
      <c r="E126" s="6" t="s">
        <v>141</v>
      </c>
      <c r="F126" s="6" t="s">
        <v>76</v>
      </c>
      <c r="G126" s="8">
        <v>100</v>
      </c>
      <c r="H126" s="8">
        <v>100</v>
      </c>
      <c r="I126" s="8">
        <v>100</v>
      </c>
    </row>
    <row r="127" spans="1:9" ht="31.5" x14ac:dyDescent="0.25">
      <c r="A127" s="43" t="s">
        <v>236</v>
      </c>
      <c r="B127" s="51" t="s">
        <v>142</v>
      </c>
      <c r="C127" s="50" t="s">
        <v>41</v>
      </c>
      <c r="D127" s="50" t="s">
        <v>143</v>
      </c>
      <c r="E127" s="50"/>
      <c r="F127" s="50"/>
      <c r="G127" s="74">
        <f t="shared" ref="G127:I128" si="31">G128</f>
        <v>34.722909999999999</v>
      </c>
      <c r="H127" s="42">
        <f t="shared" si="31"/>
        <v>62.75</v>
      </c>
      <c r="I127" s="42">
        <f t="shared" si="31"/>
        <v>62.75</v>
      </c>
    </row>
    <row r="128" spans="1:9" ht="31.5" x14ac:dyDescent="0.25">
      <c r="A128" s="5" t="s">
        <v>237</v>
      </c>
      <c r="B128" s="14" t="s">
        <v>59</v>
      </c>
      <c r="C128" s="6" t="s">
        <v>41</v>
      </c>
      <c r="D128" s="6" t="s">
        <v>143</v>
      </c>
      <c r="E128" s="6" t="s">
        <v>56</v>
      </c>
      <c r="F128" s="6"/>
      <c r="G128" s="79">
        <f t="shared" si="31"/>
        <v>34.722909999999999</v>
      </c>
      <c r="H128" s="8">
        <f t="shared" si="31"/>
        <v>62.75</v>
      </c>
      <c r="I128" s="8">
        <f t="shared" si="31"/>
        <v>62.75</v>
      </c>
    </row>
    <row r="129" spans="1:9" ht="15.75" x14ac:dyDescent="0.25">
      <c r="A129" s="5" t="s">
        <v>55</v>
      </c>
      <c r="B129" s="14" t="s">
        <v>111</v>
      </c>
      <c r="C129" s="6" t="s">
        <v>41</v>
      </c>
      <c r="D129" s="6" t="s">
        <v>143</v>
      </c>
      <c r="E129" s="6" t="s">
        <v>57</v>
      </c>
      <c r="F129" s="6"/>
      <c r="G129" s="79">
        <f>G130+G131+G132</f>
        <v>34.722909999999999</v>
      </c>
      <c r="H129" s="8">
        <f>H130+H131+H132</f>
        <v>62.75</v>
      </c>
      <c r="I129" s="8">
        <f>I130+I131+I132</f>
        <v>62.75</v>
      </c>
    </row>
    <row r="130" spans="1:9" ht="47.25" x14ac:dyDescent="0.25">
      <c r="A130" s="5" t="s">
        <v>238</v>
      </c>
      <c r="B130" s="14" t="s">
        <v>275</v>
      </c>
      <c r="C130" s="6" t="s">
        <v>41</v>
      </c>
      <c r="D130" s="6" t="s">
        <v>143</v>
      </c>
      <c r="E130" s="6" t="s">
        <v>310</v>
      </c>
      <c r="F130" s="6" t="s">
        <v>121</v>
      </c>
      <c r="G130" s="69">
        <v>29.602</v>
      </c>
      <c r="H130" s="8">
        <v>33.950000000000003</v>
      </c>
      <c r="I130" s="8">
        <v>33.950000000000003</v>
      </c>
    </row>
    <row r="131" spans="1:9" ht="39" customHeight="1" x14ac:dyDescent="0.25">
      <c r="A131" s="5" t="s">
        <v>239</v>
      </c>
      <c r="B131" s="14" t="s">
        <v>276</v>
      </c>
      <c r="C131" s="6" t="s">
        <v>41</v>
      </c>
      <c r="D131" s="6" t="s">
        <v>143</v>
      </c>
      <c r="E131" s="6" t="s">
        <v>254</v>
      </c>
      <c r="F131" s="6" t="s">
        <v>121</v>
      </c>
      <c r="G131" s="79">
        <v>5.1209100000000003</v>
      </c>
      <c r="H131" s="8">
        <v>4.9000000000000004</v>
      </c>
      <c r="I131" s="8">
        <v>4.9000000000000004</v>
      </c>
    </row>
    <row r="132" spans="1:9" ht="70.5" customHeight="1" x14ac:dyDescent="0.25">
      <c r="A132" s="5" t="s">
        <v>240</v>
      </c>
      <c r="B132" s="14" t="s">
        <v>277</v>
      </c>
      <c r="C132" s="6" t="s">
        <v>41</v>
      </c>
      <c r="D132" s="6" t="s">
        <v>143</v>
      </c>
      <c r="E132" s="6" t="s">
        <v>255</v>
      </c>
      <c r="F132" s="6" t="s">
        <v>121</v>
      </c>
      <c r="G132" s="69">
        <v>0</v>
      </c>
      <c r="H132" s="8">
        <v>23.9</v>
      </c>
      <c r="I132" s="8">
        <v>23.9</v>
      </c>
    </row>
    <row r="133" spans="1:9" s="21" customFormat="1" ht="40.5" x14ac:dyDescent="0.35">
      <c r="A133" s="43" t="s">
        <v>241</v>
      </c>
      <c r="B133" s="53" t="s">
        <v>17</v>
      </c>
      <c r="C133" s="18" t="s">
        <v>21</v>
      </c>
      <c r="D133" s="18" t="s">
        <v>35</v>
      </c>
      <c r="E133" s="18"/>
      <c r="F133" s="18"/>
      <c r="G133" s="78">
        <f>SUM(G134)</f>
        <v>8658.4159999999993</v>
      </c>
      <c r="H133" s="19">
        <f t="shared" ref="H133:I133" si="32">SUM(H134)</f>
        <v>8519.59</v>
      </c>
      <c r="I133" s="19">
        <f t="shared" si="32"/>
        <v>8519.59</v>
      </c>
    </row>
    <row r="134" spans="1:9" ht="15.75" x14ac:dyDescent="0.25">
      <c r="A134" s="5" t="s">
        <v>242</v>
      </c>
      <c r="B134" s="14" t="s">
        <v>18</v>
      </c>
      <c r="C134" s="11" t="s">
        <v>21</v>
      </c>
      <c r="D134" s="11" t="s">
        <v>36</v>
      </c>
      <c r="E134" s="11"/>
      <c r="F134" s="11"/>
      <c r="G134" s="70">
        <f>G135+G144</f>
        <v>8658.4159999999993</v>
      </c>
      <c r="H134" s="42">
        <f>H135+H144</f>
        <v>8519.59</v>
      </c>
      <c r="I134" s="42">
        <f>I135+I144</f>
        <v>8519.59</v>
      </c>
    </row>
    <row r="135" spans="1:9" ht="31.5" x14ac:dyDescent="0.25">
      <c r="A135" s="39" t="s">
        <v>243</v>
      </c>
      <c r="B135" s="51" t="s">
        <v>84</v>
      </c>
      <c r="C135" s="38" t="s">
        <v>41</v>
      </c>
      <c r="D135" s="38" t="s">
        <v>36</v>
      </c>
      <c r="E135" s="38" t="s">
        <v>85</v>
      </c>
      <c r="F135" s="38"/>
      <c r="G135" s="70">
        <f>G136</f>
        <v>7910.78</v>
      </c>
      <c r="H135" s="37">
        <f t="shared" ref="H135:I135" si="33">H136</f>
        <v>7798.65</v>
      </c>
      <c r="I135" s="37">
        <f t="shared" si="33"/>
        <v>7798.65</v>
      </c>
    </row>
    <row r="136" spans="1:9" ht="31.5" x14ac:dyDescent="0.25">
      <c r="A136" s="5" t="s">
        <v>244</v>
      </c>
      <c r="B136" s="14" t="s">
        <v>91</v>
      </c>
      <c r="C136" s="6" t="s">
        <v>41</v>
      </c>
      <c r="D136" s="6" t="s">
        <v>36</v>
      </c>
      <c r="E136" s="6" t="s">
        <v>86</v>
      </c>
      <c r="F136" s="6"/>
      <c r="G136" s="69">
        <f>G137</f>
        <v>7910.78</v>
      </c>
      <c r="H136" s="8">
        <f>H137</f>
        <v>7798.65</v>
      </c>
      <c r="I136" s="8">
        <f>I137</f>
        <v>7798.65</v>
      </c>
    </row>
    <row r="137" spans="1:9" ht="78.75" x14ac:dyDescent="0.25">
      <c r="A137" s="5" t="s">
        <v>245</v>
      </c>
      <c r="B137" s="14" t="s">
        <v>274</v>
      </c>
      <c r="C137" s="6" t="s">
        <v>41</v>
      </c>
      <c r="D137" s="6" t="s">
        <v>36</v>
      </c>
      <c r="E137" s="50" t="s">
        <v>86</v>
      </c>
      <c r="F137" s="6"/>
      <c r="G137" s="69">
        <f>G138</f>
        <v>7910.78</v>
      </c>
      <c r="H137" s="8">
        <f>H138</f>
        <v>7798.65</v>
      </c>
      <c r="I137" s="8">
        <f>I138</f>
        <v>7798.65</v>
      </c>
    </row>
    <row r="138" spans="1:9" ht="31.5" x14ac:dyDescent="0.25">
      <c r="A138" s="5" t="s">
        <v>246</v>
      </c>
      <c r="B138" s="14" t="s">
        <v>145</v>
      </c>
      <c r="C138" s="6">
        <v>804</v>
      </c>
      <c r="D138" s="6" t="s">
        <v>36</v>
      </c>
      <c r="E138" s="6" t="s">
        <v>86</v>
      </c>
      <c r="F138" s="6" t="s">
        <v>92</v>
      </c>
      <c r="G138" s="69">
        <f>G139</f>
        <v>7910.78</v>
      </c>
      <c r="H138" s="8">
        <f t="shared" ref="H138:I138" si="34">H139</f>
        <v>7798.65</v>
      </c>
      <c r="I138" s="8">
        <f t="shared" si="34"/>
        <v>7798.65</v>
      </c>
    </row>
    <row r="139" spans="1:9" ht="15.75" x14ac:dyDescent="0.25">
      <c r="A139" s="39" t="s">
        <v>247</v>
      </c>
      <c r="B139" s="51" t="s">
        <v>94</v>
      </c>
      <c r="C139" s="6">
        <v>804</v>
      </c>
      <c r="D139" s="6" t="s">
        <v>36</v>
      </c>
      <c r="E139" s="6" t="s">
        <v>86</v>
      </c>
      <c r="F139" s="6" t="s">
        <v>93</v>
      </c>
      <c r="G139" s="69">
        <f>G140+G141+G142+G143</f>
        <v>7910.78</v>
      </c>
      <c r="H139" s="8">
        <f t="shared" ref="H139:I139" si="35">SUM(H142:H143)</f>
        <v>7798.65</v>
      </c>
      <c r="I139" s="8">
        <f t="shared" si="35"/>
        <v>7798.65</v>
      </c>
    </row>
    <row r="140" spans="1:9" ht="47.25" x14ac:dyDescent="0.25">
      <c r="A140" s="43" t="s">
        <v>248</v>
      </c>
      <c r="B140" s="14" t="s">
        <v>347</v>
      </c>
      <c r="C140" s="6" t="s">
        <v>41</v>
      </c>
      <c r="D140" s="6" t="s">
        <v>36</v>
      </c>
      <c r="E140" s="6" t="s">
        <v>345</v>
      </c>
      <c r="F140" s="6" t="s">
        <v>95</v>
      </c>
      <c r="G140" s="8">
        <v>377.69</v>
      </c>
      <c r="H140" s="8"/>
      <c r="I140" s="8"/>
    </row>
    <row r="141" spans="1:9" ht="47.25" x14ac:dyDescent="0.25">
      <c r="A141" s="43" t="s">
        <v>249</v>
      </c>
      <c r="B141" s="14" t="s">
        <v>347</v>
      </c>
      <c r="C141" s="6" t="s">
        <v>41</v>
      </c>
      <c r="D141" s="6" t="s">
        <v>36</v>
      </c>
      <c r="E141" s="6" t="s">
        <v>346</v>
      </c>
      <c r="F141" s="6" t="s">
        <v>95</v>
      </c>
      <c r="G141" s="69">
        <v>12.087</v>
      </c>
      <c r="H141" s="8"/>
      <c r="I141" s="8"/>
    </row>
    <row r="142" spans="1:9" ht="37.5" customHeight="1" x14ac:dyDescent="0.25">
      <c r="A142" s="39" t="s">
        <v>300</v>
      </c>
      <c r="B142" s="14" t="s">
        <v>97</v>
      </c>
      <c r="C142" s="6">
        <v>804</v>
      </c>
      <c r="D142" s="6" t="s">
        <v>36</v>
      </c>
      <c r="E142" s="6" t="s">
        <v>88</v>
      </c>
      <c r="F142" s="6" t="s">
        <v>95</v>
      </c>
      <c r="G142" s="69">
        <v>7291.0029999999997</v>
      </c>
      <c r="H142" s="8">
        <v>7538.65</v>
      </c>
      <c r="I142" s="8">
        <v>7538.65</v>
      </c>
    </row>
    <row r="143" spans="1:9" ht="15.75" x14ac:dyDescent="0.25">
      <c r="A143" s="10" t="s">
        <v>301</v>
      </c>
      <c r="B143" s="14" t="s">
        <v>98</v>
      </c>
      <c r="C143" s="6">
        <v>804</v>
      </c>
      <c r="D143" s="6" t="s">
        <v>36</v>
      </c>
      <c r="E143" s="6" t="s">
        <v>88</v>
      </c>
      <c r="F143" s="6" t="s">
        <v>96</v>
      </c>
      <c r="G143" s="8">
        <v>230</v>
      </c>
      <c r="H143" s="8">
        <v>260</v>
      </c>
      <c r="I143" s="8">
        <v>260</v>
      </c>
    </row>
    <row r="144" spans="1:9" ht="31.5" x14ac:dyDescent="0.25">
      <c r="A144" s="43" t="s">
        <v>302</v>
      </c>
      <c r="B144" s="51" t="s">
        <v>59</v>
      </c>
      <c r="C144" s="50" t="s">
        <v>41</v>
      </c>
      <c r="D144" s="50" t="s">
        <v>36</v>
      </c>
      <c r="E144" s="50" t="s">
        <v>56</v>
      </c>
      <c r="F144" s="50"/>
      <c r="G144" s="70">
        <f t="shared" ref="G144:I145" si="36">G145</f>
        <v>747.63599999999997</v>
      </c>
      <c r="H144" s="42">
        <f t="shared" si="36"/>
        <v>720.94</v>
      </c>
      <c r="I144" s="42">
        <f t="shared" si="36"/>
        <v>720.94</v>
      </c>
    </row>
    <row r="145" spans="1:10" ht="15.75" x14ac:dyDescent="0.25">
      <c r="A145" s="43" t="s">
        <v>303</v>
      </c>
      <c r="B145" s="51" t="s">
        <v>111</v>
      </c>
      <c r="C145" s="6" t="s">
        <v>41</v>
      </c>
      <c r="D145" s="6" t="s">
        <v>36</v>
      </c>
      <c r="E145" s="6" t="s">
        <v>57</v>
      </c>
      <c r="F145" s="6"/>
      <c r="G145" s="69">
        <f t="shared" si="36"/>
        <v>747.63599999999997</v>
      </c>
      <c r="H145" s="8">
        <f t="shared" si="36"/>
        <v>720.94</v>
      </c>
      <c r="I145" s="8">
        <f t="shared" si="36"/>
        <v>720.94</v>
      </c>
    </row>
    <row r="146" spans="1:10" ht="53.25" customHeight="1" x14ac:dyDescent="0.25">
      <c r="A146" s="43" t="s">
        <v>304</v>
      </c>
      <c r="B146" s="51" t="s">
        <v>286</v>
      </c>
      <c r="C146" s="6" t="s">
        <v>41</v>
      </c>
      <c r="D146" s="6" t="s">
        <v>36</v>
      </c>
      <c r="E146" s="6" t="s">
        <v>144</v>
      </c>
      <c r="F146" s="6" t="s">
        <v>121</v>
      </c>
      <c r="G146" s="69">
        <v>747.63599999999997</v>
      </c>
      <c r="H146" s="8">
        <v>720.94</v>
      </c>
      <c r="I146" s="8">
        <v>720.94</v>
      </c>
    </row>
    <row r="147" spans="1:10" s="21" customFormat="1" ht="21" x14ac:dyDescent="0.35">
      <c r="A147" s="43" t="s">
        <v>305</v>
      </c>
      <c r="B147" s="53" t="s">
        <v>19</v>
      </c>
      <c r="C147" s="18" t="s">
        <v>21</v>
      </c>
      <c r="D147" s="18" t="s">
        <v>37</v>
      </c>
      <c r="E147" s="18"/>
      <c r="F147" s="18"/>
      <c r="G147" s="19">
        <f>G148</f>
        <v>112</v>
      </c>
      <c r="H147" s="19">
        <f t="shared" ref="H147:I148" si="37">H148</f>
        <v>111</v>
      </c>
      <c r="I147" s="19">
        <f t="shared" si="37"/>
        <v>111</v>
      </c>
      <c r="J147" s="60"/>
    </row>
    <row r="148" spans="1:10" ht="31.5" x14ac:dyDescent="0.25">
      <c r="A148" s="10" t="s">
        <v>306</v>
      </c>
      <c r="B148" s="51" t="s">
        <v>59</v>
      </c>
      <c r="C148" s="11" t="s">
        <v>21</v>
      </c>
      <c r="D148" s="11" t="s">
        <v>38</v>
      </c>
      <c r="E148" s="44" t="s">
        <v>56</v>
      </c>
      <c r="F148" s="11"/>
      <c r="G148" s="9">
        <f>G149</f>
        <v>112</v>
      </c>
      <c r="H148" s="42">
        <f t="shared" si="37"/>
        <v>111</v>
      </c>
      <c r="I148" s="42">
        <f t="shared" si="37"/>
        <v>111</v>
      </c>
    </row>
    <row r="149" spans="1:10" s="47" customFormat="1" ht="15.75" x14ac:dyDescent="0.25">
      <c r="A149" s="43" t="s">
        <v>307</v>
      </c>
      <c r="B149" s="51" t="s">
        <v>111</v>
      </c>
      <c r="C149" s="44" t="s">
        <v>41</v>
      </c>
      <c r="D149" s="44" t="s">
        <v>38</v>
      </c>
      <c r="E149" s="44" t="s">
        <v>57</v>
      </c>
      <c r="F149" s="44"/>
      <c r="G149" s="42">
        <f>G150+G153</f>
        <v>112</v>
      </c>
      <c r="H149" s="42">
        <f>H150+H153</f>
        <v>111</v>
      </c>
      <c r="I149" s="42">
        <f>I150+I153</f>
        <v>111</v>
      </c>
    </row>
    <row r="150" spans="1:10" s="47" customFormat="1" ht="51.75" customHeight="1" x14ac:dyDescent="0.25">
      <c r="A150" s="43" t="s">
        <v>308</v>
      </c>
      <c r="B150" s="51" t="s">
        <v>271</v>
      </c>
      <c r="C150" s="50" t="s">
        <v>41</v>
      </c>
      <c r="D150" s="50" t="s">
        <v>38</v>
      </c>
      <c r="E150" s="50" t="s">
        <v>146</v>
      </c>
      <c r="F150" s="50"/>
      <c r="G150" s="42">
        <f t="shared" ref="G150:I151" si="38">G151</f>
        <v>100</v>
      </c>
      <c r="H150" s="42">
        <f t="shared" si="38"/>
        <v>100</v>
      </c>
      <c r="I150" s="42">
        <f t="shared" si="38"/>
        <v>100</v>
      </c>
    </row>
    <row r="151" spans="1:10" ht="31.5" x14ac:dyDescent="0.25">
      <c r="A151" s="43" t="s">
        <v>309</v>
      </c>
      <c r="B151" s="14" t="s">
        <v>77</v>
      </c>
      <c r="C151" s="6" t="s">
        <v>41</v>
      </c>
      <c r="D151" s="6" t="s">
        <v>38</v>
      </c>
      <c r="E151" s="6" t="s">
        <v>146</v>
      </c>
      <c r="F151" s="6" t="s">
        <v>75</v>
      </c>
      <c r="G151" s="8">
        <f t="shared" si="38"/>
        <v>100</v>
      </c>
      <c r="H151" s="8">
        <f t="shared" si="38"/>
        <v>100</v>
      </c>
      <c r="I151" s="8">
        <f t="shared" si="38"/>
        <v>100</v>
      </c>
    </row>
    <row r="152" spans="1:10" ht="31.5" x14ac:dyDescent="0.25">
      <c r="A152" s="43" t="s">
        <v>317</v>
      </c>
      <c r="B152" s="14" t="s">
        <v>78</v>
      </c>
      <c r="C152" s="6" t="s">
        <v>41</v>
      </c>
      <c r="D152" s="6" t="s">
        <v>38</v>
      </c>
      <c r="E152" s="6" t="s">
        <v>146</v>
      </c>
      <c r="F152" s="6" t="s">
        <v>76</v>
      </c>
      <c r="G152" s="8">
        <v>100</v>
      </c>
      <c r="H152" s="8">
        <v>100</v>
      </c>
      <c r="I152" s="8">
        <v>100</v>
      </c>
    </row>
    <row r="153" spans="1:10" ht="54" customHeight="1" x14ac:dyDescent="0.25">
      <c r="A153" s="43" t="s">
        <v>318</v>
      </c>
      <c r="B153" s="51" t="s">
        <v>272</v>
      </c>
      <c r="C153" s="6" t="s">
        <v>41</v>
      </c>
      <c r="D153" s="6" t="s">
        <v>38</v>
      </c>
      <c r="E153" s="6" t="s">
        <v>147</v>
      </c>
      <c r="F153" s="6"/>
      <c r="G153" s="42">
        <f t="shared" ref="G153:I154" si="39">G154</f>
        <v>12</v>
      </c>
      <c r="H153" s="42">
        <f t="shared" si="39"/>
        <v>11</v>
      </c>
      <c r="I153" s="42">
        <f t="shared" si="39"/>
        <v>11</v>
      </c>
    </row>
    <row r="154" spans="1:10" ht="31.5" x14ac:dyDescent="0.25">
      <c r="A154" s="43" t="s">
        <v>319</v>
      </c>
      <c r="B154" s="14" t="s">
        <v>77</v>
      </c>
      <c r="C154" s="6" t="s">
        <v>41</v>
      </c>
      <c r="D154" s="6" t="s">
        <v>38</v>
      </c>
      <c r="E154" s="6" t="s">
        <v>147</v>
      </c>
      <c r="F154" s="6" t="s">
        <v>75</v>
      </c>
      <c r="G154" s="8">
        <f t="shared" si="39"/>
        <v>12</v>
      </c>
      <c r="H154" s="8">
        <f t="shared" si="39"/>
        <v>11</v>
      </c>
      <c r="I154" s="8">
        <f t="shared" si="39"/>
        <v>11</v>
      </c>
    </row>
    <row r="155" spans="1:10" ht="31.5" x14ac:dyDescent="0.25">
      <c r="A155" s="43" t="s">
        <v>320</v>
      </c>
      <c r="B155" s="14" t="s">
        <v>78</v>
      </c>
      <c r="C155" s="6" t="s">
        <v>41</v>
      </c>
      <c r="D155" s="6" t="s">
        <v>38</v>
      </c>
      <c r="E155" s="6" t="s">
        <v>147</v>
      </c>
      <c r="F155" s="6" t="s">
        <v>76</v>
      </c>
      <c r="G155" s="8">
        <v>12</v>
      </c>
      <c r="H155" s="8">
        <v>11</v>
      </c>
      <c r="I155" s="8">
        <v>11</v>
      </c>
    </row>
    <row r="156" spans="1:10" ht="20.25" x14ac:dyDescent="0.25">
      <c r="A156" s="43" t="s">
        <v>321</v>
      </c>
      <c r="B156" s="53" t="s">
        <v>337</v>
      </c>
      <c r="C156" s="18" t="s">
        <v>21</v>
      </c>
      <c r="D156" s="18" t="s">
        <v>338</v>
      </c>
      <c r="E156" s="18"/>
      <c r="F156" s="18"/>
      <c r="G156" s="19">
        <f>G157</f>
        <v>5</v>
      </c>
      <c r="H156" s="19"/>
      <c r="I156" s="19"/>
    </row>
    <row r="157" spans="1:10" ht="15.75" x14ac:dyDescent="0.25">
      <c r="A157" s="43" t="s">
        <v>327</v>
      </c>
      <c r="B157" s="14" t="s">
        <v>339</v>
      </c>
      <c r="C157" s="6" t="s">
        <v>21</v>
      </c>
      <c r="D157" s="6" t="s">
        <v>340</v>
      </c>
      <c r="E157" s="6"/>
      <c r="F157" s="6"/>
      <c r="G157" s="8">
        <f>G158</f>
        <v>5</v>
      </c>
      <c r="H157" s="8"/>
      <c r="I157" s="8"/>
    </row>
    <row r="158" spans="1:10" ht="31.5" x14ac:dyDescent="0.25">
      <c r="A158" s="43" t="s">
        <v>328</v>
      </c>
      <c r="B158" s="14" t="s">
        <v>59</v>
      </c>
      <c r="C158" s="6" t="s">
        <v>21</v>
      </c>
      <c r="D158" s="6" t="s">
        <v>340</v>
      </c>
      <c r="E158" s="6" t="s">
        <v>57</v>
      </c>
      <c r="F158" s="6"/>
      <c r="G158" s="8">
        <f>G159</f>
        <v>5</v>
      </c>
      <c r="H158" s="8"/>
      <c r="I158" s="8"/>
    </row>
    <row r="159" spans="1:10" ht="31.5" x14ac:dyDescent="0.25">
      <c r="A159" s="43" t="s">
        <v>329</v>
      </c>
      <c r="B159" s="14" t="s">
        <v>341</v>
      </c>
      <c r="C159" s="6" t="s">
        <v>41</v>
      </c>
      <c r="D159" s="6" t="s">
        <v>340</v>
      </c>
      <c r="E159" s="6" t="s">
        <v>342</v>
      </c>
      <c r="F159" s="6"/>
      <c r="G159" s="8">
        <f>G160</f>
        <v>5</v>
      </c>
      <c r="H159" s="8"/>
      <c r="I159" s="8"/>
    </row>
    <row r="160" spans="1:10" ht="31.5" x14ac:dyDescent="0.25">
      <c r="A160" s="43" t="s">
        <v>330</v>
      </c>
      <c r="B160" s="14" t="s">
        <v>343</v>
      </c>
      <c r="C160" s="6" t="s">
        <v>41</v>
      </c>
      <c r="D160" s="6" t="s">
        <v>340</v>
      </c>
      <c r="E160" s="6" t="s">
        <v>342</v>
      </c>
      <c r="F160" s="6" t="s">
        <v>344</v>
      </c>
      <c r="G160" s="8">
        <v>5</v>
      </c>
      <c r="H160" s="8"/>
      <c r="I160" s="8"/>
    </row>
    <row r="161" spans="1:9" s="12" customFormat="1" ht="20.25" x14ac:dyDescent="0.3">
      <c r="A161" s="43" t="s">
        <v>331</v>
      </c>
      <c r="B161" s="53" t="s">
        <v>40</v>
      </c>
      <c r="C161" s="18" t="s">
        <v>41</v>
      </c>
      <c r="D161" s="18">
        <v>1100</v>
      </c>
      <c r="E161" s="18"/>
      <c r="F161" s="18"/>
      <c r="G161" s="19">
        <f>G162</f>
        <v>4041.7000000000003</v>
      </c>
      <c r="H161" s="19">
        <f t="shared" ref="H161:I163" si="40">H162</f>
        <v>4157.3500000000004</v>
      </c>
      <c r="I161" s="19">
        <f t="shared" si="40"/>
        <v>4157.3500000000004</v>
      </c>
    </row>
    <row r="162" spans="1:9" ht="15.75" x14ac:dyDescent="0.25">
      <c r="A162" s="10" t="s">
        <v>332</v>
      </c>
      <c r="B162" s="51" t="s">
        <v>83</v>
      </c>
      <c r="C162" s="11" t="s">
        <v>41</v>
      </c>
      <c r="D162" s="11">
        <v>1101</v>
      </c>
      <c r="E162" s="11"/>
      <c r="F162" s="11"/>
      <c r="G162" s="9">
        <f>G163</f>
        <v>4041.7000000000003</v>
      </c>
      <c r="H162" s="33">
        <f t="shared" si="40"/>
        <v>4157.3500000000004</v>
      </c>
      <c r="I162" s="33">
        <f t="shared" si="40"/>
        <v>4157.3500000000004</v>
      </c>
    </row>
    <row r="163" spans="1:9" ht="31.5" x14ac:dyDescent="0.25">
      <c r="A163" s="10" t="s">
        <v>348</v>
      </c>
      <c r="B163" s="51" t="s">
        <v>84</v>
      </c>
      <c r="C163" s="11" t="s">
        <v>41</v>
      </c>
      <c r="D163" s="11">
        <v>1101</v>
      </c>
      <c r="E163" s="38" t="s">
        <v>85</v>
      </c>
      <c r="F163" s="11"/>
      <c r="G163" s="9">
        <f>G164</f>
        <v>4041.7000000000003</v>
      </c>
      <c r="H163" s="33">
        <f t="shared" si="40"/>
        <v>4157.3500000000004</v>
      </c>
      <c r="I163" s="33">
        <f t="shared" si="40"/>
        <v>4157.3500000000004</v>
      </c>
    </row>
    <row r="164" spans="1:9" ht="31.5" x14ac:dyDescent="0.25">
      <c r="A164" s="5" t="s">
        <v>349</v>
      </c>
      <c r="B164" s="14" t="s">
        <v>87</v>
      </c>
      <c r="C164" s="6" t="s">
        <v>41</v>
      </c>
      <c r="D164" s="6">
        <v>1101</v>
      </c>
      <c r="E164" s="6" t="s">
        <v>90</v>
      </c>
      <c r="F164" s="6"/>
      <c r="G164" s="8">
        <f>G165</f>
        <v>4041.7000000000003</v>
      </c>
      <c r="H164" s="8">
        <f>H165</f>
        <v>4157.3500000000004</v>
      </c>
      <c r="I164" s="8">
        <f>I165</f>
        <v>4157.3500000000004</v>
      </c>
    </row>
    <row r="165" spans="1:9" ht="78.75" x14ac:dyDescent="0.25">
      <c r="A165" s="5" t="s">
        <v>350</v>
      </c>
      <c r="B165" s="14" t="s">
        <v>273</v>
      </c>
      <c r="C165" s="6">
        <v>804</v>
      </c>
      <c r="D165" s="6">
        <v>1101</v>
      </c>
      <c r="E165" s="6" t="s">
        <v>148</v>
      </c>
      <c r="F165" s="6"/>
      <c r="G165" s="8">
        <f>G166+G168</f>
        <v>4041.7000000000003</v>
      </c>
      <c r="H165" s="8">
        <f>H166+H168</f>
        <v>4157.3500000000004</v>
      </c>
      <c r="I165" s="8">
        <f>I166+I168</f>
        <v>4157.3500000000004</v>
      </c>
    </row>
    <row r="166" spans="1:9" ht="63" x14ac:dyDescent="0.25">
      <c r="A166" s="5" t="s">
        <v>351</v>
      </c>
      <c r="B166" s="14" t="s">
        <v>149</v>
      </c>
      <c r="C166" s="6">
        <v>804</v>
      </c>
      <c r="D166" s="6" t="s">
        <v>89</v>
      </c>
      <c r="E166" s="6" t="s">
        <v>148</v>
      </c>
      <c r="F166" s="6" t="s">
        <v>54</v>
      </c>
      <c r="G166" s="29">
        <f>G167</f>
        <v>2320.8000000000002</v>
      </c>
      <c r="H166" s="29">
        <f>H167</f>
        <v>2320.8000000000002</v>
      </c>
      <c r="I166" s="29">
        <f>I167</f>
        <v>2320.8000000000002</v>
      </c>
    </row>
    <row r="167" spans="1:9" ht="15.75" x14ac:dyDescent="0.25">
      <c r="A167" s="5" t="s">
        <v>352</v>
      </c>
      <c r="B167" s="14" t="s">
        <v>150</v>
      </c>
      <c r="C167" s="6" t="s">
        <v>41</v>
      </c>
      <c r="D167" s="6" t="s">
        <v>89</v>
      </c>
      <c r="E167" s="6" t="s">
        <v>148</v>
      </c>
      <c r="F167" s="6" t="s">
        <v>151</v>
      </c>
      <c r="G167" s="29">
        <v>2320.8000000000002</v>
      </c>
      <c r="H167" s="29">
        <v>2320.8000000000002</v>
      </c>
      <c r="I167" s="29">
        <v>2320.8000000000002</v>
      </c>
    </row>
    <row r="168" spans="1:9" ht="31.5" x14ac:dyDescent="0.25">
      <c r="A168" s="5" t="s">
        <v>353</v>
      </c>
      <c r="B168" s="14" t="s">
        <v>77</v>
      </c>
      <c r="C168" s="6">
        <v>804</v>
      </c>
      <c r="D168" s="6" t="s">
        <v>89</v>
      </c>
      <c r="E168" s="6" t="s">
        <v>148</v>
      </c>
      <c r="F168" s="6" t="s">
        <v>75</v>
      </c>
      <c r="G168" s="29">
        <f>G169</f>
        <v>1720.9</v>
      </c>
      <c r="H168" s="29">
        <f t="shared" ref="H168:I168" si="41">H169</f>
        <v>1836.55</v>
      </c>
      <c r="I168" s="29">
        <f t="shared" si="41"/>
        <v>1836.55</v>
      </c>
    </row>
    <row r="169" spans="1:9" ht="31.5" x14ac:dyDescent="0.25">
      <c r="A169" s="5" t="s">
        <v>354</v>
      </c>
      <c r="B169" s="14" t="s">
        <v>78</v>
      </c>
      <c r="C169" s="6">
        <v>804</v>
      </c>
      <c r="D169" s="6" t="s">
        <v>89</v>
      </c>
      <c r="E169" s="6" t="s">
        <v>148</v>
      </c>
      <c r="F169" s="6" t="s">
        <v>76</v>
      </c>
      <c r="G169" s="29">
        <v>1720.9</v>
      </c>
      <c r="H169" s="29">
        <v>1836.55</v>
      </c>
      <c r="I169" s="29">
        <v>1836.55</v>
      </c>
    </row>
    <row r="170" spans="1:9" s="26" customFormat="1" ht="21" x14ac:dyDescent="0.35">
      <c r="A170" s="43" t="s">
        <v>355</v>
      </c>
      <c r="B170" s="56" t="s">
        <v>20</v>
      </c>
      <c r="C170" s="23"/>
      <c r="D170" s="23"/>
      <c r="E170" s="23"/>
      <c r="F170" s="23"/>
      <c r="G170" s="80">
        <f>G10+G54+G63+G76+G98+G133+G147+G156+G161</f>
        <v>37699.657329999995</v>
      </c>
      <c r="H170" s="41">
        <f>H10+H54+H63+H76+H98+H133+H147+H161</f>
        <v>30847.9</v>
      </c>
      <c r="I170" s="41">
        <f>I10+I54+I63+I76+I98+I133+I147+I161</f>
        <v>31227.599999999999</v>
      </c>
    </row>
    <row r="171" spans="1:9" x14ac:dyDescent="0.25">
      <c r="A171" s="2"/>
      <c r="B171" s="2"/>
      <c r="C171" s="4"/>
      <c r="D171" s="4"/>
      <c r="E171" s="4"/>
      <c r="F171" s="4"/>
      <c r="G171" s="4"/>
    </row>
    <row r="172" spans="1:9" x14ac:dyDescent="0.25">
      <c r="A172" s="2"/>
      <c r="B172" s="2"/>
      <c r="C172" s="4"/>
      <c r="D172" s="4"/>
      <c r="E172" s="4"/>
      <c r="F172" s="4"/>
      <c r="G172" s="4"/>
    </row>
    <row r="173" spans="1:9" x14ac:dyDescent="0.25">
      <c r="A173" s="2"/>
      <c r="B173" s="2"/>
      <c r="C173" s="4"/>
      <c r="D173" s="4"/>
      <c r="E173" s="4"/>
      <c r="F173" s="4"/>
      <c r="G173" s="4"/>
    </row>
    <row r="174" spans="1:9" x14ac:dyDescent="0.25">
      <c r="A174" s="2"/>
      <c r="B174" s="2"/>
      <c r="C174" s="4"/>
      <c r="D174" s="4"/>
      <c r="E174" s="4"/>
      <c r="F174" s="4"/>
      <c r="G174" s="4"/>
    </row>
    <row r="175" spans="1:9" x14ac:dyDescent="0.25">
      <c r="A175" s="2"/>
      <c r="B175" s="2"/>
      <c r="C175" s="4"/>
      <c r="D175" s="4"/>
      <c r="E175" s="4"/>
      <c r="F175" s="4"/>
      <c r="G175" s="4"/>
    </row>
    <row r="176" spans="1:9" x14ac:dyDescent="0.25">
      <c r="A176" s="2"/>
      <c r="B176" s="2"/>
      <c r="C176" s="4"/>
      <c r="D176" s="4"/>
      <c r="E176" s="4"/>
      <c r="F176" s="4"/>
      <c r="G176" s="4"/>
    </row>
    <row r="177" spans="1:7" x14ac:dyDescent="0.25">
      <c r="A177" s="2"/>
      <c r="B177" s="2"/>
      <c r="C177" s="4"/>
      <c r="D177" s="4"/>
      <c r="E177" s="4"/>
      <c r="F177" s="4"/>
      <c r="G177" s="4"/>
    </row>
    <row r="178" spans="1:7" x14ac:dyDescent="0.25">
      <c r="A178" s="2"/>
      <c r="B178" s="2"/>
      <c r="C178" s="4"/>
      <c r="D178" s="4"/>
      <c r="E178" s="4"/>
      <c r="F178" s="4"/>
      <c r="G178" s="4"/>
    </row>
    <row r="179" spans="1:7" x14ac:dyDescent="0.25">
      <c r="A179" s="2"/>
      <c r="B179" s="2"/>
      <c r="C179" s="4"/>
      <c r="D179" s="4"/>
      <c r="E179" s="4"/>
      <c r="F179" s="4"/>
      <c r="G179" s="4"/>
    </row>
    <row r="180" spans="1:7" x14ac:dyDescent="0.25">
      <c r="A180" s="2"/>
      <c r="B180" s="2"/>
      <c r="C180" s="4"/>
      <c r="D180" s="4"/>
      <c r="E180" s="4"/>
      <c r="F180" s="4"/>
      <c r="G180" s="4"/>
    </row>
    <row r="181" spans="1:7" x14ac:dyDescent="0.25">
      <c r="A181" s="2"/>
      <c r="B181" s="2"/>
      <c r="C181" s="4"/>
      <c r="D181" s="4"/>
      <c r="E181" s="4"/>
      <c r="F181" s="4"/>
      <c r="G181" s="4"/>
    </row>
    <row r="182" spans="1:7" x14ac:dyDescent="0.25">
      <c r="A182" s="2"/>
      <c r="B182" s="2"/>
      <c r="C182" s="4"/>
      <c r="D182" s="4"/>
      <c r="E182" s="4"/>
      <c r="F182" s="4"/>
      <c r="G182" s="4"/>
    </row>
    <row r="183" spans="1:7" x14ac:dyDescent="0.25">
      <c r="A183" s="2"/>
      <c r="B183" s="2"/>
      <c r="C183" s="4"/>
      <c r="D183" s="4"/>
      <c r="E183" s="4"/>
      <c r="F183" s="4"/>
      <c r="G183" s="4"/>
    </row>
    <row r="184" spans="1:7" x14ac:dyDescent="0.25">
      <c r="A184" s="2"/>
      <c r="B184" s="2"/>
      <c r="C184" s="4"/>
      <c r="D184" s="4"/>
      <c r="E184" s="4"/>
      <c r="F184" s="4"/>
      <c r="G184" s="4"/>
    </row>
    <row r="185" spans="1:7" x14ac:dyDescent="0.25">
      <c r="A185" s="2"/>
      <c r="B185" s="2"/>
      <c r="C185" s="4"/>
      <c r="D185" s="4"/>
      <c r="E185" s="4"/>
      <c r="F185" s="4"/>
      <c r="G185" s="4"/>
    </row>
    <row r="186" spans="1:7" x14ac:dyDescent="0.25">
      <c r="A186" s="2"/>
      <c r="B186" s="2"/>
      <c r="C186" s="4"/>
      <c r="D186" s="4"/>
      <c r="E186" s="4"/>
      <c r="F186" s="4"/>
      <c r="G186" s="4"/>
    </row>
    <row r="187" spans="1:7" x14ac:dyDescent="0.25">
      <c r="A187" s="2"/>
      <c r="B187" s="2"/>
      <c r="C187" s="4"/>
      <c r="D187" s="4"/>
      <c r="E187" s="4"/>
      <c r="F187" s="4"/>
      <c r="G187" s="4"/>
    </row>
    <row r="188" spans="1:7" x14ac:dyDescent="0.25">
      <c r="A188" s="2"/>
      <c r="B188" s="2"/>
      <c r="C188" s="4"/>
      <c r="D188" s="4"/>
      <c r="E188" s="4"/>
      <c r="F188" s="4"/>
      <c r="G188" s="4"/>
    </row>
    <row r="189" spans="1:7" x14ac:dyDescent="0.25">
      <c r="A189" s="2"/>
      <c r="B189" s="2"/>
      <c r="C189" s="4"/>
      <c r="D189" s="4"/>
      <c r="E189" s="4"/>
      <c r="F189" s="4"/>
      <c r="G189" s="4"/>
    </row>
    <row r="190" spans="1:7" x14ac:dyDescent="0.25">
      <c r="A190" s="2"/>
      <c r="B190" s="2"/>
      <c r="C190" s="4"/>
      <c r="D190" s="4"/>
      <c r="E190" s="4"/>
      <c r="F190" s="4"/>
      <c r="G190" s="4"/>
    </row>
    <row r="191" spans="1:7" x14ac:dyDescent="0.25">
      <c r="A191" s="2"/>
      <c r="B191" s="2"/>
      <c r="C191" s="4"/>
      <c r="D191" s="4"/>
      <c r="E191" s="4"/>
      <c r="F191" s="4"/>
      <c r="G191" s="4"/>
    </row>
    <row r="192" spans="1:7" x14ac:dyDescent="0.25">
      <c r="A192" s="2"/>
      <c r="B192" s="2"/>
      <c r="C192" s="4"/>
      <c r="D192" s="4"/>
      <c r="E192" s="4"/>
      <c r="F192" s="4"/>
      <c r="G192" s="4"/>
    </row>
    <row r="193" spans="1:7" x14ac:dyDescent="0.25">
      <c r="A193" s="2"/>
      <c r="B193" s="2"/>
      <c r="C193" s="4"/>
      <c r="D193" s="4"/>
      <c r="E193" s="4"/>
      <c r="F193" s="4"/>
      <c r="G193" s="4"/>
    </row>
    <row r="194" spans="1:7" x14ac:dyDescent="0.25">
      <c r="A194" s="2"/>
      <c r="B194" s="2"/>
      <c r="C194" s="4"/>
      <c r="D194" s="4"/>
      <c r="E194" s="4"/>
      <c r="F194" s="4"/>
      <c r="G194" s="4"/>
    </row>
    <row r="195" spans="1:7" x14ac:dyDescent="0.25">
      <c r="A195" s="2"/>
      <c r="B195" s="2"/>
      <c r="C195" s="4"/>
      <c r="D195" s="4"/>
      <c r="E195" s="4"/>
      <c r="F195" s="4"/>
      <c r="G195" s="4"/>
    </row>
    <row r="196" spans="1:7" x14ac:dyDescent="0.25">
      <c r="A196" s="2"/>
      <c r="B196" s="2"/>
      <c r="C196" s="4"/>
      <c r="D196" s="4"/>
      <c r="E196" s="4"/>
      <c r="F196" s="4"/>
      <c r="G196" s="4"/>
    </row>
    <row r="197" spans="1:7" x14ac:dyDescent="0.25">
      <c r="A197" s="2"/>
      <c r="B197" s="2"/>
      <c r="C197" s="4"/>
      <c r="D197" s="4"/>
      <c r="E197" s="4"/>
      <c r="F197" s="4"/>
      <c r="G197" s="4"/>
    </row>
    <row r="198" spans="1:7" x14ac:dyDescent="0.25">
      <c r="A198" s="2"/>
      <c r="B198" s="2"/>
      <c r="C198" s="4"/>
      <c r="D198" s="4"/>
      <c r="E198" s="4"/>
      <c r="F198" s="4"/>
      <c r="G198" s="4"/>
    </row>
    <row r="199" spans="1:7" x14ac:dyDescent="0.25">
      <c r="A199" s="2"/>
      <c r="B199" s="2"/>
      <c r="C199" s="4"/>
      <c r="D199" s="4"/>
      <c r="E199" s="4"/>
      <c r="F199" s="4"/>
      <c r="G199" s="4"/>
    </row>
    <row r="200" spans="1:7" x14ac:dyDescent="0.25">
      <c r="A200" s="2"/>
      <c r="B200" s="2"/>
      <c r="C200" s="4"/>
      <c r="D200" s="4"/>
      <c r="E200" s="4"/>
      <c r="F200" s="4"/>
      <c r="G200" s="4"/>
    </row>
    <row r="201" spans="1:7" x14ac:dyDescent="0.25">
      <c r="A201" s="2"/>
      <c r="B201" s="2"/>
      <c r="C201" s="4"/>
      <c r="D201" s="4"/>
      <c r="E201" s="4"/>
      <c r="F201" s="4"/>
      <c r="G201" s="4"/>
    </row>
    <row r="202" spans="1:7" x14ac:dyDescent="0.25">
      <c r="A202" s="2"/>
      <c r="B202" s="2"/>
      <c r="C202" s="4"/>
      <c r="D202" s="4"/>
      <c r="E202" s="4"/>
      <c r="F202" s="4"/>
      <c r="G202" s="4"/>
    </row>
    <row r="203" spans="1:7" x14ac:dyDescent="0.25">
      <c r="A203" s="2"/>
      <c r="B203" s="2"/>
      <c r="C203" s="4"/>
      <c r="D203" s="4"/>
      <c r="E203" s="4"/>
      <c r="F203" s="4"/>
      <c r="G203" s="4"/>
    </row>
    <row r="204" spans="1:7" x14ac:dyDescent="0.25">
      <c r="A204" s="2"/>
      <c r="B204" s="2"/>
      <c r="C204" s="4"/>
      <c r="D204" s="4"/>
      <c r="E204" s="4"/>
      <c r="F204" s="4"/>
      <c r="G204" s="4"/>
    </row>
    <row r="205" spans="1:7" x14ac:dyDescent="0.25">
      <c r="A205" s="2"/>
      <c r="B205" s="2"/>
      <c r="C205" s="4"/>
      <c r="D205" s="4"/>
      <c r="E205" s="4"/>
      <c r="F205" s="4"/>
      <c r="G205" s="4"/>
    </row>
    <row r="206" spans="1:7" x14ac:dyDescent="0.25">
      <c r="A206" s="2"/>
      <c r="B206" s="2"/>
      <c r="C206" s="4"/>
      <c r="D206" s="4"/>
      <c r="E206" s="4"/>
      <c r="F206" s="4"/>
      <c r="G206" s="4"/>
    </row>
    <row r="207" spans="1:7" x14ac:dyDescent="0.25">
      <c r="A207" s="2"/>
      <c r="B207" s="2"/>
      <c r="C207" s="4"/>
      <c r="D207" s="4"/>
      <c r="E207" s="4"/>
      <c r="F207" s="4"/>
      <c r="G207" s="4"/>
    </row>
    <row r="208" spans="1:7" x14ac:dyDescent="0.25">
      <c r="A208" s="2"/>
      <c r="B208" s="2"/>
      <c r="C208" s="4"/>
      <c r="D208" s="4"/>
      <c r="E208" s="4"/>
      <c r="F208" s="4"/>
      <c r="G208" s="4"/>
    </row>
    <row r="209" spans="1:7" x14ac:dyDescent="0.25">
      <c r="A209" s="2"/>
      <c r="B209" s="2"/>
      <c r="C209" s="4"/>
      <c r="D209" s="4"/>
      <c r="E209" s="4"/>
      <c r="F209" s="4"/>
      <c r="G209" s="4"/>
    </row>
    <row r="210" spans="1:7" x14ac:dyDescent="0.25">
      <c r="A210" s="2"/>
      <c r="B210" s="2"/>
      <c r="C210" s="4"/>
      <c r="D210" s="4"/>
      <c r="E210" s="4"/>
      <c r="F210" s="4"/>
      <c r="G210" s="4"/>
    </row>
    <row r="211" spans="1:7" x14ac:dyDescent="0.25">
      <c r="A211" s="2"/>
      <c r="B211" s="2"/>
      <c r="C211" s="4"/>
      <c r="D211" s="4"/>
      <c r="E211" s="4"/>
      <c r="F211" s="4"/>
      <c r="G211" s="4"/>
    </row>
    <row r="212" spans="1:7" x14ac:dyDescent="0.25">
      <c r="A212" s="2"/>
      <c r="B212" s="2"/>
      <c r="C212" s="4"/>
      <c r="D212" s="4"/>
      <c r="E212" s="4"/>
      <c r="F212" s="4"/>
      <c r="G212" s="4"/>
    </row>
  </sheetData>
  <mergeCells count="11">
    <mergeCell ref="A1:I1"/>
    <mergeCell ref="A2:I2"/>
    <mergeCell ref="A3:C3"/>
    <mergeCell ref="G6:I7"/>
    <mergeCell ref="A4:I4"/>
    <mergeCell ref="A6:A7"/>
    <mergeCell ref="C6:C7"/>
    <mergeCell ref="D6:D7"/>
    <mergeCell ref="E6:E7"/>
    <mergeCell ref="F6:F7"/>
    <mergeCell ref="B6:B7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cp:lastModifiedBy>Главбух</cp:lastModifiedBy>
  <cp:lastPrinted>2015-10-15T11:01:33Z</cp:lastPrinted>
  <dcterms:created xsi:type="dcterms:W3CDTF">2012-02-23T03:53:48Z</dcterms:created>
  <dcterms:modified xsi:type="dcterms:W3CDTF">2015-10-15T11:10:34Z</dcterms:modified>
</cp:coreProperties>
</file>